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214 Run 3 Leg 2plex on 300 vs 50ml, elution 150,100,50\"/>
    </mc:Choice>
  </mc:AlternateContent>
  <bookViews>
    <workbookView xWindow="840" yWindow="-105" windowWidth="23250" windowHeight="12570"/>
  </bookViews>
  <sheets>
    <sheet name="Extract Details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Set-up'!$A$71:$I$81,'Reaction Set-up'!$A$82:$F$105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D60" i="6" l="1"/>
  <c r="F60" i="6" s="1"/>
  <c r="D59" i="6"/>
  <c r="F59" i="6" s="1"/>
  <c r="D58" i="6"/>
  <c r="F58" i="6" s="1"/>
  <c r="F61" i="6" l="1"/>
  <c r="F62" i="6" s="1"/>
  <c r="F63" i="6" s="1"/>
  <c r="C79" i="1"/>
  <c r="C78" i="1"/>
  <c r="C77" i="1"/>
  <c r="C76" i="1"/>
  <c r="C75" i="1"/>
  <c r="C74" i="1"/>
  <c r="C81" i="1" l="1"/>
  <c r="C80" i="1"/>
  <c r="D74" i="1"/>
  <c r="D80" i="1" l="1"/>
  <c r="D79" i="1"/>
  <c r="D78" i="1"/>
  <c r="D77" i="1"/>
  <c r="D76" i="1" l="1"/>
  <c r="D75" i="1"/>
  <c r="D73" i="1"/>
  <c r="D81" i="1" l="1"/>
  <c r="D69" i="1"/>
</calcChain>
</file>

<file path=xl/sharedStrings.xml><?xml version="1.0" encoding="utf-8"?>
<sst xmlns="http://schemas.openxmlformats.org/spreadsheetml/2006/main" count="503" uniqueCount="315">
  <si>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</si>
  <si>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</si>
  <si>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</si>
  <si>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</si>
  <si>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</si>
  <si>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</si>
  <si>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</si>
  <si>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</si>
  <si>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</si>
  <si>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</si>
  <si>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</si>
  <si>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</si>
  <si>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</si>
  <si>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</si>
  <si>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</si>
  <si>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</si>
  <si>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</si>
  <si>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</si>
  <si>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</si>
  <si>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</si>
  <si>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</si>
  <si>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</si>
  <si>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</si>
  <si>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</si>
  <si>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</si>
  <si>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</si>
  <si>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</si>
  <si>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</si>
  <si>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</si>
  <si>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</si>
  <si>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</si>
  <si>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</si>
  <si>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</si>
  <si>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</si>
  <si>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</si>
  <si>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</si>
  <si>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</si>
  <si>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</si>
  <si>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</si>
  <si>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</si>
  <si>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</si>
  <si>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</si>
  <si>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</si>
  <si>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</si>
  <si>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</si>
  <si>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</si>
  <si>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</si>
  <si>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</si>
  <si>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</si>
  <si>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</si>
  <si>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</si>
  <si>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</si>
  <si>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</si>
  <si>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</si>
  <si>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</si>
  <si>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</si>
  <si>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</si>
  <si>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</si>
  <si>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</si>
  <si>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</si>
  <si>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</si>
  <si>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</si>
  <si>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</si>
  <si>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</si>
  <si>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</si>
  <si>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</si>
  <si>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</si>
  <si>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</si>
  <si>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</si>
  <si>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</si>
  <si>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</si>
  <si>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</si>
  <si>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</si>
  <si>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</si>
  <si>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</si>
  <si>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</si>
  <si>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</si>
  <si>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</si>
  <si>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</si>
  <si>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</si>
  <si>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</si>
  <si>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</si>
  <si>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</si>
  <si>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</si>
  <si>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</si>
  <si>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</si>
  <si>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</si>
  <si>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</si>
  <si>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</si>
  <si>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</si>
  <si>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</si>
  <si>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</si>
  <si>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</si>
  <si>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</si>
  <si>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</si>
  <si>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</si>
  <si>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</si>
  <si>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</si>
  <si>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</si>
  <si>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</si>
  <si>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</si>
  <si>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</si>
  <si>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</si>
  <si>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</si>
  <si>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</si>
  <si>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</si>
  <si>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</si>
  <si>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</si>
  <si>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</si>
  <si>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</si>
  <si>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</si>
  <si>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</si>
  <si>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</si>
  <si>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</si>
  <si>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</si>
  <si>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</si>
  <si>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</si>
  <si>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</si>
  <si>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</si>
  <si>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</si>
  <si>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</si>
  <si>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</si>
  <si>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</si>
  <si>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</si>
  <si>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</si>
  <si>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</si>
  <si>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</si>
  <si>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</si>
  <si>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Ct in HEX channel</t>
  </si>
  <si>
    <t>Leg_16S-P2 HEX</t>
  </si>
  <si>
    <t>Template Addition Room</t>
  </si>
  <si>
    <t>Elysis extracted sample</t>
  </si>
  <si>
    <t>FAM, HEX</t>
  </si>
  <si>
    <r>
      <t xml:space="preserve">Legionella 2plex:  </t>
    </r>
    <r>
      <rPr>
        <b/>
        <sz val="14"/>
        <color theme="1"/>
        <rFont val="Calibri"/>
        <family val="2"/>
        <scheme val="minor"/>
      </rPr>
      <t>Template volume = 5uL</t>
    </r>
  </si>
  <si>
    <t>Leg_16s (B2)_F45 (20uM)</t>
  </si>
  <si>
    <t>Leg_16s (B2)_R27 (20uM)</t>
  </si>
  <si>
    <t>Leg_mipT1_F26 (20uM)</t>
  </si>
  <si>
    <t>Leg_mipT1_R23 (20uM)</t>
  </si>
  <si>
    <t>Leg_16s (B2)_P2_HEX (20uM)</t>
  </si>
  <si>
    <t>Leg_mipT1_P1_FAM (20uM)</t>
  </si>
  <si>
    <t>5ul Template 2plex NTC</t>
  </si>
  <si>
    <t>Jaipur (EC2110-D)</t>
  </si>
  <si>
    <t>4°C Refrigerator, EKObasic Sample Prep</t>
  </si>
  <si>
    <t>4FRG-SP-1</t>
  </si>
  <si>
    <t xml:space="preserve">Sample Preparation Room </t>
  </si>
  <si>
    <t>BSC, Thermo Scientific 1300 Series A2 Class II</t>
  </si>
  <si>
    <t>BSC-SP-1</t>
  </si>
  <si>
    <t>Single Channel Micropipette, Gilson P10L</t>
  </si>
  <si>
    <t>P10-SP-3</t>
  </si>
  <si>
    <t>W56221H</t>
  </si>
  <si>
    <t>Single Channel Micropipette, Gilson P20L</t>
  </si>
  <si>
    <t>P20-SP-3</t>
  </si>
  <si>
    <t>W64416E</t>
  </si>
  <si>
    <t>Single Channel Micropipette, Gilson P200</t>
  </si>
  <si>
    <t>P200-SP-3</t>
  </si>
  <si>
    <t>X53249D</t>
  </si>
  <si>
    <t>Single Channel Micropipette, Gilson P1000</t>
  </si>
  <si>
    <t>P1000-SP-3</t>
  </si>
  <si>
    <t>Z62758L</t>
  </si>
  <si>
    <t>Heat block, Thermomixer Comfort with shaking</t>
  </si>
  <si>
    <t>HBLK-SP-2</t>
  </si>
  <si>
    <t>HBLK-SP-3</t>
  </si>
  <si>
    <t>Vortex Mixer, Corning 6777</t>
  </si>
  <si>
    <t>VOX-SP-2</t>
  </si>
  <si>
    <t>Purpose</t>
  </si>
  <si>
    <t>1st Base</t>
  </si>
  <si>
    <t>Lysis Buffer</t>
  </si>
  <si>
    <t>Nuclease-Free Water</t>
  </si>
  <si>
    <t>Qiagen</t>
  </si>
  <si>
    <t>3M Sodium Hydroxide Solution</t>
  </si>
  <si>
    <t>BUF-1530-1L</t>
  </si>
  <si>
    <t>1A1213M14327</t>
  </si>
  <si>
    <t>EDTA, 0.5M (pH 8.0)</t>
  </si>
  <si>
    <t>Promega</t>
  </si>
  <si>
    <t>V4231</t>
  </si>
  <si>
    <t>DOE:17-Dec-22</t>
  </si>
  <si>
    <t>Ethanol</t>
  </si>
  <si>
    <t>Elution Buffer</t>
  </si>
  <si>
    <t>Date of Collection</t>
  </si>
  <si>
    <t xml:space="preserve"> Thermo Scientific</t>
  </si>
  <si>
    <t>MBP 2179-05-HR-PK</t>
  </si>
  <si>
    <t>MBP 2069-05-HR-PK</t>
  </si>
  <si>
    <t>TFLR113-20-Q-PK</t>
  </si>
  <si>
    <t>MBP 2140-05-HR-PK</t>
  </si>
  <si>
    <t>EPPENDORF</t>
  </si>
  <si>
    <t>EPPE0030108.051</t>
  </si>
  <si>
    <t>Microtubes,  5 mL</t>
  </si>
  <si>
    <t>PLW-SN-00362</t>
  </si>
  <si>
    <t>Round-Bottom Tube</t>
  </si>
  <si>
    <t>Falcon</t>
  </si>
  <si>
    <t>Cell Culture Dishes</t>
  </si>
  <si>
    <t>Greiner Bio-One</t>
  </si>
  <si>
    <t>664 160</t>
  </si>
  <si>
    <t>Plate Spreader</t>
  </si>
  <si>
    <t>Biomedia</t>
  </si>
  <si>
    <t>981202-300</t>
  </si>
  <si>
    <t>Procedures</t>
  </si>
  <si>
    <t xml:space="preserve">Lysis Buffer (Elysis) - Made on:  </t>
  </si>
  <si>
    <t xml:space="preserve">Conversion </t>
  </si>
  <si>
    <t>Stock (Normality)</t>
  </si>
  <si>
    <t>Stock conc. (mM)</t>
  </si>
  <si>
    <t>Final Conc. (mM)</t>
  </si>
  <si>
    <t>Final Volume (uL)</t>
  </si>
  <si>
    <t xml:space="preserve">Volume of Stock </t>
  </si>
  <si>
    <t>NaOH</t>
  </si>
  <si>
    <t>EDTA</t>
  </si>
  <si>
    <t>Sub-Total</t>
  </si>
  <si>
    <t>Top Up NFW to Final Vol</t>
  </si>
  <si>
    <t xml:space="preserve">Total Volume </t>
  </si>
  <si>
    <t>Elution Buffer (A1) - Made on:</t>
  </si>
  <si>
    <t>Extraction Method</t>
  </si>
  <si>
    <t xml:space="preserve">Elysis </t>
  </si>
  <si>
    <t xml:space="preserve">Steps </t>
  </si>
  <si>
    <t>Conditions Used</t>
  </si>
  <si>
    <t>Centrifuge solution at 15000RPM for 10mins</t>
  </si>
  <si>
    <t>Remove supernatant and add 150ul Elution buffer</t>
  </si>
  <si>
    <t>20221214 Run 3 Diff Vol re-run on 300 vs 50ml kextract</t>
  </si>
  <si>
    <t>Ken</t>
  </si>
  <si>
    <t>KJ08190</t>
  </si>
  <si>
    <t>Leg_mipT1_P1_ FAM</t>
  </si>
  <si>
    <t>Legio_16s_F45</t>
  </si>
  <si>
    <t>Legio_16s_R27</t>
  </si>
  <si>
    <t>1/6 Filtration unit CNCA 300ml Matrix</t>
  </si>
  <si>
    <t>2/6 Filtration unit CNCA 300ml Matrix</t>
  </si>
  <si>
    <t>3/6 Filtration unit CNCA 300ml Matrix</t>
  </si>
  <si>
    <t>4/6 Filtration unit CNCA 300ml Matrix</t>
  </si>
  <si>
    <t>5/6 Filtration unit CNCA 300ml Matrix</t>
  </si>
  <si>
    <t>6/6 Filtration unit CNCA 300ml Matrix</t>
  </si>
  <si>
    <t>1/1 Filtration unit CNCA 300ml Matrix</t>
  </si>
  <si>
    <t>Rep1 50mL_150uL elution</t>
  </si>
  <si>
    <t>Rep1 50mL_100uL elution</t>
  </si>
  <si>
    <t>Rep 1 50mL_50uL elution</t>
  </si>
  <si>
    <t>Rep2 50mL_150uL elution</t>
  </si>
  <si>
    <t>Rep2 50mL_100uL elution</t>
  </si>
  <si>
    <t>Rep2 50mL_50uL elution</t>
  </si>
  <si>
    <t>Matrix Male Toilet Water</t>
  </si>
  <si>
    <t xml:space="preserve">Membrane selected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</si>
  <si>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</si>
  <si>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</si>
  <si>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</si>
  <si>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</si>
  <si>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</si>
  <si>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</si>
  <si>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Vortex for 10seconds and heat tube at 80deg for 10mins</t>
  </si>
  <si>
    <t>(1 mL 1xPBS)</t>
  </si>
  <si>
    <t>Filtration method Extraction Details: Direct water extraction</t>
  </si>
  <si>
    <t>Transfer an appropriate amount of water sample into a 50ml Falcon tube using a pipette gun</t>
  </si>
  <si>
    <t>50ml sample</t>
  </si>
  <si>
    <t>Centrifuge the tube at 3500RPM for 10mins</t>
  </si>
  <si>
    <t xml:space="preserve">Remove Supernatant until ~100ul remains.  </t>
  </si>
  <si>
    <t xml:space="preserve">Transfer the solution to a 1.5ml tube and add 700ul Elysis buffer </t>
  </si>
  <si>
    <t>150ul, 100ul, 50ul</t>
  </si>
  <si>
    <t xml:space="preserve">To determine the ideal volume for extraction of water samples &amp; the
 effect of adjusting elution volume </t>
  </si>
  <si>
    <t>Ken/Nathalie</t>
  </si>
  <si>
    <t>Sigma Aldrich</t>
  </si>
  <si>
    <t>K52293683 011</t>
  </si>
  <si>
    <t>DOE:28-Feb-25</t>
  </si>
  <si>
    <t>1.00983.2511</t>
  </si>
  <si>
    <r>
      <t xml:space="preserve">Filtration method Extraction Details: </t>
    </r>
    <r>
      <rPr>
        <b/>
        <sz val="11"/>
        <color theme="1"/>
        <rFont val="Calibri"/>
        <family val="2"/>
        <scheme val="minor"/>
      </rPr>
      <t>MF</t>
    </r>
    <r>
      <rPr>
        <sz val="11"/>
        <color theme="1"/>
        <rFont val="Calibri"/>
        <family val="2"/>
        <scheme val="minor"/>
      </rPr>
      <t xml:space="preserve"> | Metal Filtration System </t>
    </r>
  </si>
  <si>
    <t>A01</t>
  </si>
  <si>
    <t>1/6cnca</t>
  </si>
  <si>
    <t>A02</t>
  </si>
  <si>
    <t>B01</t>
  </si>
  <si>
    <t>2/6 cnca</t>
  </si>
  <si>
    <t>B02</t>
  </si>
  <si>
    <t>C01</t>
  </si>
  <si>
    <t>3/6 cnca</t>
  </si>
  <si>
    <t>C02</t>
  </si>
  <si>
    <t>D01</t>
  </si>
  <si>
    <t>4/6 cnca</t>
  </si>
  <si>
    <t>D02</t>
  </si>
  <si>
    <t>E01</t>
  </si>
  <si>
    <t>5/6 cnca</t>
  </si>
  <si>
    <t>E02</t>
  </si>
  <si>
    <t>F01</t>
  </si>
  <si>
    <t>6/6 cnca</t>
  </si>
  <si>
    <t>F02</t>
  </si>
  <si>
    <t>H01</t>
  </si>
  <si>
    <t>1/1 cnca</t>
  </si>
  <si>
    <t>H02</t>
  </si>
  <si>
    <t>A07</t>
  </si>
  <si>
    <t>50mL 150ul</t>
  </si>
  <si>
    <t>A08</t>
  </si>
  <si>
    <t>A10</t>
  </si>
  <si>
    <t>A11</t>
  </si>
  <si>
    <t>B07</t>
  </si>
  <si>
    <t>50mL 100ul</t>
  </si>
  <si>
    <t>B08</t>
  </si>
  <si>
    <t>B10</t>
  </si>
  <si>
    <t>B11</t>
  </si>
  <si>
    <t>C07</t>
  </si>
  <si>
    <t>50mL 50ul</t>
  </si>
  <si>
    <t>C08</t>
  </si>
  <si>
    <t>C10</t>
  </si>
  <si>
    <t>C11</t>
  </si>
  <si>
    <t>G10</t>
  </si>
  <si>
    <t>NTC</t>
  </si>
  <si>
    <t>G11</t>
  </si>
  <si>
    <t xml:space="preserve">Conclusion: </t>
  </si>
  <si>
    <t>Extraction using the different funnels do not show consistency, with some varying 1-2 ct values. Comparing funnel filtration and direct 50ml extraction, results show that using funnel filtration gives a lower ct value. Additionally, lowering the elution volume gives a lower ct value.</t>
  </si>
  <si>
    <t xml:space="preserve">Sample Conditions </t>
  </si>
  <si>
    <t xml:space="preserve">1/6 Funnel </t>
  </si>
  <si>
    <t xml:space="preserve">CNCA membrane </t>
  </si>
  <si>
    <t xml:space="preserve">2/6 Funnel </t>
  </si>
  <si>
    <t xml:space="preserve">3/6 Funnel </t>
  </si>
  <si>
    <t xml:space="preserve">4/6 Funnel </t>
  </si>
  <si>
    <t xml:space="preserve">5/6 Funnel </t>
  </si>
  <si>
    <t xml:space="preserve">6/6 Funnel </t>
  </si>
  <si>
    <t>Single Funnel</t>
  </si>
  <si>
    <t>a. 50ml Direct extraction elute 150ul</t>
  </si>
  <si>
    <t>b. 50ml Direct extraction elute 100ul</t>
  </si>
  <si>
    <t>c. 50ml Direct extraction elute 50ul</t>
  </si>
  <si>
    <t>2 Replicates</t>
  </si>
  <si>
    <t>Total samples:</t>
  </si>
  <si>
    <t>CFX-INS-3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</si>
</sst>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sz val="17"/>
      <color rgb="FFC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04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6" borderId="0" xfId="0" applyFill="1"/>
    <xf numFmtId="0" fontId="12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1" applyFill="1" applyAlignment="1">
      <alignment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15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20" fontId="0" fillId="3" borderId="3" xfId="0" applyNumberForma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20" fontId="0" fillId="7" borderId="3" xfId="0" applyNumberForma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20" fontId="0" fillId="0" borderId="3" xfId="0" applyNumberFormat="1" applyBorder="1" applyAlignment="1">
      <alignment horizontal="center" vertical="center" wrapText="1"/>
    </xf>
    <xf numFmtId="15" fontId="17" fillId="0" borderId="3" xfId="0" applyNumberFormat="1" applyFont="1" applyBorder="1" applyAlignment="1">
      <alignment horizontal="center" wrapText="1"/>
    </xf>
    <xf numFmtId="2" fontId="13" fillId="11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5" fontId="16" fillId="0" borderId="3" xfId="0" applyNumberFormat="1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13" fillId="14" borderId="3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2" fillId="0" borderId="3" xfId="0" applyFont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" fontId="23" fillId="13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Fill="1" applyBorder="1" applyAlignment="1">
      <alignment horizontal="center" vertical="center" wrapText="1"/>
    </xf>
    <xf numFmtId="15" fontId="6" fillId="0" borderId="17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13" borderId="17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13" borderId="3" xfId="0" applyFont="1" applyFill="1" applyBorder="1" applyAlignment="1">
      <alignment horizontal="left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/>
    </xf>
    <xf numFmtId="16" fontId="6" fillId="0" borderId="3" xfId="0" quotePrefix="1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15" fontId="16" fillId="0" borderId="3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horizontal="left" vertical="center"/>
    </xf>
    <xf numFmtId="15" fontId="0" fillId="0" borderId="0" xfId="0" applyNumberFormat="1" applyFont="1" applyAlignment="1">
      <alignment horizontal="left" vertical="top" wrapText="1"/>
    </xf>
    <xf numFmtId="0" fontId="4" fillId="0" borderId="0" xfId="1" applyFont="1" applyFill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12" borderId="3" xfId="0" applyFont="1" applyFill="1" applyBorder="1" applyAlignment="1">
      <alignment horizontal="center" wrapText="1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5" fontId="0" fillId="13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5" fontId="6" fillId="13" borderId="3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2" fillId="10" borderId="18" xfId="0" applyNumberFormat="1" applyFont="1" applyFill="1" applyBorder="1" applyAlignment="1">
      <alignment horizontal="left" vertical="center" wrapText="1"/>
    </xf>
    <xf numFmtId="49" fontId="2" fillId="10" borderId="19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1" fillId="9" borderId="18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2" fillId="14" borderId="9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0" fillId="0" borderId="12" xfId="0" applyFont="1" applyBorder="1" applyAlignment="1">
      <alignment wrapText="1"/>
    </xf>
    <xf numFmtId="0" fontId="0" fillId="0" borderId="17" xfId="0" applyFont="1" applyBorder="1" applyAlignment="1">
      <alignment horizontal="center" wrapText="1"/>
    </xf>
    <xf numFmtId="15" fontId="0" fillId="0" borderId="17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" fillId="0" borderId="17" xfId="0" quotePrefix="1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15" fontId="0" fillId="0" borderId="17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15" fontId="0" fillId="0" borderId="5" xfId="0" applyNumberFormat="1" applyFont="1" applyBorder="1" applyAlignment="1">
      <alignment horizontal="center" wrapText="1"/>
    </xf>
    <xf numFmtId="15" fontId="16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35859</xdr:colOff>
          <xdr:row>83</xdr:row>
          <xdr:rowOff>295837</xdr:rowOff>
        </xdr:from>
        <xdr:to>
          <xdr:col>4</xdr:col>
          <xdr:colOff>1584111</xdr:colOff>
          <xdr:row>100</xdr:row>
          <xdr:rowOff>342155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0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5859" y="20762261"/>
              <a:ext cx="7034652" cy="49320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25</xdr:row>
      <xdr:rowOff>28576</xdr:rowOff>
    </xdr:from>
    <xdr:to>
      <xdr:col>4</xdr:col>
      <xdr:colOff>351914</xdr:colOff>
      <xdr:row>38</xdr:row>
      <xdr:rowOff>142876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5181601"/>
          <a:ext cx="4085714" cy="259080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25</xdr:row>
      <xdr:rowOff>47626</xdr:rowOff>
    </xdr:from>
    <xdr:to>
      <xdr:col>10</xdr:col>
      <xdr:colOff>990089</xdr:colOff>
      <xdr:row>38</xdr:row>
      <xdr:rowOff>161926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0" y="5200651"/>
          <a:ext cx="4085714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25" zoomScale="80" zoomScaleNormal="80" workbookViewId="0">
      <selection activeCell="J37" sqref="J37"/>
    </sheetView>
  </sheetViews>
  <sheetFormatPr defaultRowHeight="15" x14ac:dyDescent="0.25"/>
  <cols>
    <col min="1" max="1" width="30.85546875" style="114" customWidth="1"/>
    <col min="2" max="2" width="23" style="114" customWidth="1"/>
    <col min="3" max="3" width="24.7109375" style="114" customWidth="1"/>
    <col min="4" max="4" width="17.7109375" style="114" customWidth="1"/>
    <col min="5" max="5" width="19.7109375" style="114" customWidth="1"/>
    <col min="6" max="6" width="18.42578125" style="114" customWidth="1"/>
    <col min="7" max="16384" width="9.140625" style="114"/>
  </cols>
  <sheetData>
    <row r="1" spans="1:6" x14ac:dyDescent="0.25">
      <c r="D1" s="98"/>
      <c r="E1" s="98"/>
    </row>
    <row r="2" spans="1:6" x14ac:dyDescent="0.25">
      <c r="D2" s="98"/>
      <c r="E2" s="98"/>
    </row>
    <row r="3" spans="1:6" x14ac:dyDescent="0.25">
      <c r="D3" s="98"/>
      <c r="E3" s="98"/>
    </row>
    <row r="4" spans="1:6" ht="15.75" thickBot="1" x14ac:dyDescent="0.3">
      <c r="A4" s="115"/>
      <c r="B4" s="115"/>
      <c r="C4" s="115"/>
      <c r="D4" s="116"/>
      <c r="E4" s="116"/>
      <c r="F4" s="115"/>
    </row>
    <row r="5" spans="1:6" x14ac:dyDescent="0.25">
      <c r="A5" s="137"/>
      <c r="B5" s="137"/>
      <c r="C5" s="137"/>
      <c r="D5" s="137"/>
      <c r="E5" s="137"/>
      <c r="F5" s="137"/>
    </row>
    <row r="6" spans="1:6" x14ac:dyDescent="0.25">
      <c r="A6" s="5" t="s">
        <v>0</v>
      </c>
      <c r="B6" s="114" t="s">
        <v>141</v>
      </c>
      <c r="F6" s="117"/>
    </row>
    <row r="7" spans="1:6" x14ac:dyDescent="0.25">
      <c r="A7" s="5" t="s">
        <v>1</v>
      </c>
      <c r="B7" s="98" t="s">
        <v>216</v>
      </c>
      <c r="F7" s="117"/>
    </row>
    <row r="8" spans="1:6" x14ac:dyDescent="0.25">
      <c r="A8" s="5" t="s">
        <v>2</v>
      </c>
      <c r="B8" s="118" t="s">
        <v>252</v>
      </c>
      <c r="F8" s="117"/>
    </row>
    <row r="9" spans="1:6" x14ac:dyDescent="0.25">
      <c r="A9" s="5" t="s">
        <v>3</v>
      </c>
      <c r="B9" s="119">
        <v>44909</v>
      </c>
      <c r="F9" s="117"/>
    </row>
    <row r="10" spans="1:6" x14ac:dyDescent="0.25">
      <c r="A10" s="5" t="s">
        <v>4</v>
      </c>
      <c r="B10" s="98" t="s">
        <v>253</v>
      </c>
      <c r="F10" s="117"/>
    </row>
    <row r="11" spans="1:6" x14ac:dyDescent="0.25">
      <c r="A11" s="5"/>
      <c r="F11" s="117"/>
    </row>
    <row r="12" spans="1:6" x14ac:dyDescent="0.25">
      <c r="A12" s="6" t="s">
        <v>5</v>
      </c>
      <c r="B12" s="120"/>
      <c r="C12" s="120"/>
      <c r="D12" s="120"/>
      <c r="E12" s="120"/>
      <c r="F12" s="120"/>
    </row>
    <row r="13" spans="1:6" x14ac:dyDescent="0.25">
      <c r="F13" s="117"/>
    </row>
    <row r="14" spans="1:6" x14ac:dyDescent="0.25">
      <c r="A14" s="7" t="s">
        <v>6</v>
      </c>
      <c r="F14" s="117"/>
    </row>
    <row r="15" spans="1:6" ht="30" x14ac:dyDescent="0.25">
      <c r="A15" s="45" t="s">
        <v>7</v>
      </c>
      <c r="B15" s="45" t="s">
        <v>75</v>
      </c>
      <c r="C15" s="45" t="s">
        <v>76</v>
      </c>
      <c r="D15" s="45" t="s">
        <v>8</v>
      </c>
      <c r="E15" s="45" t="s">
        <v>9</v>
      </c>
      <c r="F15" s="117"/>
    </row>
    <row r="16" spans="1:6" ht="30.75" customHeight="1" x14ac:dyDescent="0.25">
      <c r="A16" s="88" t="s">
        <v>142</v>
      </c>
      <c r="B16" s="89" t="s">
        <v>143</v>
      </c>
      <c r="C16" s="90">
        <v>410000006394</v>
      </c>
      <c r="D16" s="91">
        <v>45071</v>
      </c>
      <c r="E16" s="138" t="s">
        <v>144</v>
      </c>
    </row>
    <row r="17" spans="1:6" ht="31.5" customHeight="1" x14ac:dyDescent="0.25">
      <c r="A17" s="88" t="s">
        <v>145</v>
      </c>
      <c r="B17" s="89" t="s">
        <v>146</v>
      </c>
      <c r="C17" s="90">
        <v>410000006368</v>
      </c>
      <c r="D17" s="91">
        <v>45091</v>
      </c>
      <c r="E17" s="138"/>
    </row>
    <row r="18" spans="1:6" ht="30" x14ac:dyDescent="0.25">
      <c r="A18" s="88" t="s">
        <v>147</v>
      </c>
      <c r="B18" s="89" t="s">
        <v>148</v>
      </c>
      <c r="C18" s="89" t="s">
        <v>149</v>
      </c>
      <c r="D18" s="91">
        <v>45069</v>
      </c>
      <c r="E18" s="138"/>
    </row>
    <row r="19" spans="1:6" ht="30" x14ac:dyDescent="0.25">
      <c r="A19" s="88" t="s">
        <v>150</v>
      </c>
      <c r="B19" s="89" t="s">
        <v>151</v>
      </c>
      <c r="C19" s="89" t="s">
        <v>152</v>
      </c>
      <c r="D19" s="91">
        <v>45069</v>
      </c>
      <c r="E19" s="138"/>
    </row>
    <row r="20" spans="1:6" ht="30" x14ac:dyDescent="0.25">
      <c r="A20" s="88" t="s">
        <v>153</v>
      </c>
      <c r="B20" s="89" t="s">
        <v>154</v>
      </c>
      <c r="C20" s="89" t="s">
        <v>155</v>
      </c>
      <c r="D20" s="91">
        <v>45069</v>
      </c>
      <c r="E20" s="138"/>
    </row>
    <row r="21" spans="1:6" ht="30" x14ac:dyDescent="0.25">
      <c r="A21" s="88" t="s">
        <v>156</v>
      </c>
      <c r="B21" s="89" t="s">
        <v>157</v>
      </c>
      <c r="C21" s="89" t="s">
        <v>158</v>
      </c>
      <c r="D21" s="92">
        <v>45069</v>
      </c>
      <c r="E21" s="138"/>
    </row>
    <row r="22" spans="1:6" ht="30" x14ac:dyDescent="0.25">
      <c r="A22" s="88" t="s">
        <v>159</v>
      </c>
      <c r="B22" s="89" t="s">
        <v>160</v>
      </c>
      <c r="C22" s="93">
        <v>410000005616</v>
      </c>
      <c r="D22" s="92">
        <v>45082</v>
      </c>
      <c r="E22" s="139"/>
    </row>
    <row r="23" spans="1:6" ht="30" x14ac:dyDescent="0.25">
      <c r="A23" s="88" t="s">
        <v>159</v>
      </c>
      <c r="B23" s="89" t="s">
        <v>161</v>
      </c>
      <c r="C23" s="93">
        <v>410000005639</v>
      </c>
      <c r="D23" s="91">
        <v>45082</v>
      </c>
      <c r="E23" s="139"/>
    </row>
    <row r="24" spans="1:6" x14ac:dyDescent="0.25">
      <c r="A24" s="94" t="s">
        <v>162</v>
      </c>
      <c r="B24" s="86" t="s">
        <v>163</v>
      </c>
      <c r="C24" s="95" t="s">
        <v>10</v>
      </c>
      <c r="D24" s="95" t="s">
        <v>10</v>
      </c>
      <c r="E24" s="138"/>
    </row>
    <row r="25" spans="1:6" x14ac:dyDescent="0.25">
      <c r="F25" s="117"/>
    </row>
    <row r="26" spans="1:6" x14ac:dyDescent="0.25">
      <c r="A26" s="7" t="s">
        <v>14</v>
      </c>
      <c r="F26" s="117"/>
    </row>
    <row r="27" spans="1:6" ht="30" x14ac:dyDescent="0.25">
      <c r="A27" s="96" t="s">
        <v>164</v>
      </c>
      <c r="B27" s="8" t="s">
        <v>7</v>
      </c>
      <c r="C27" s="8" t="s">
        <v>15</v>
      </c>
      <c r="D27" s="8" t="s">
        <v>16</v>
      </c>
      <c r="E27" s="8" t="s">
        <v>17</v>
      </c>
      <c r="F27" s="8" t="s">
        <v>18</v>
      </c>
    </row>
    <row r="28" spans="1:6" x14ac:dyDescent="0.25">
      <c r="A28" s="140" t="s">
        <v>166</v>
      </c>
      <c r="B28" s="106" t="s">
        <v>167</v>
      </c>
      <c r="C28" s="106" t="s">
        <v>168</v>
      </c>
      <c r="D28" s="106">
        <v>129114</v>
      </c>
      <c r="E28" s="106">
        <v>163047336</v>
      </c>
      <c r="F28" s="107" t="s">
        <v>73</v>
      </c>
    </row>
    <row r="29" spans="1:6" ht="30" x14ac:dyDescent="0.25">
      <c r="A29" s="141"/>
      <c r="B29" s="106" t="s">
        <v>169</v>
      </c>
      <c r="C29" s="106" t="s">
        <v>165</v>
      </c>
      <c r="D29" s="106" t="s">
        <v>170</v>
      </c>
      <c r="E29" s="106" t="s">
        <v>171</v>
      </c>
      <c r="F29" s="107">
        <v>42186</v>
      </c>
    </row>
    <row r="30" spans="1:6" x14ac:dyDescent="0.25">
      <c r="A30" s="141"/>
      <c r="B30" s="106" t="s">
        <v>172</v>
      </c>
      <c r="C30" s="106" t="s">
        <v>173</v>
      </c>
      <c r="D30" s="106" t="s">
        <v>174</v>
      </c>
      <c r="E30" s="106">
        <v>301046</v>
      </c>
      <c r="F30" s="107" t="s">
        <v>175</v>
      </c>
    </row>
    <row r="31" spans="1:6" x14ac:dyDescent="0.25">
      <c r="A31" s="142"/>
      <c r="B31" s="106" t="s">
        <v>176</v>
      </c>
      <c r="C31" s="106" t="s">
        <v>254</v>
      </c>
      <c r="D31" s="106" t="s">
        <v>257</v>
      </c>
      <c r="E31" s="122" t="s">
        <v>255</v>
      </c>
      <c r="F31" s="107" t="s">
        <v>256</v>
      </c>
    </row>
    <row r="32" spans="1:6" x14ac:dyDescent="0.25">
      <c r="A32" s="143" t="s">
        <v>177</v>
      </c>
      <c r="B32" s="106"/>
      <c r="C32" s="106"/>
      <c r="D32" s="106"/>
      <c r="E32" s="122"/>
      <c r="F32" s="107"/>
    </row>
    <row r="33" spans="1:6" x14ac:dyDescent="0.25">
      <c r="A33" s="144"/>
      <c r="B33" s="123"/>
      <c r="C33" s="106"/>
      <c r="D33" s="106"/>
      <c r="E33" s="122"/>
      <c r="F33" s="107"/>
    </row>
    <row r="34" spans="1:6" x14ac:dyDescent="0.25">
      <c r="A34" s="144"/>
      <c r="B34" s="106"/>
      <c r="C34" s="106"/>
      <c r="D34" s="106"/>
      <c r="E34" s="122"/>
      <c r="F34" s="107"/>
    </row>
    <row r="35" spans="1:6" x14ac:dyDescent="0.25">
      <c r="A35" s="145"/>
      <c r="B35" s="106"/>
      <c r="C35" s="106"/>
      <c r="D35" s="106"/>
      <c r="E35" s="122"/>
      <c r="F35" s="107"/>
    </row>
    <row r="36" spans="1:6" x14ac:dyDescent="0.25">
      <c r="A36" s="99"/>
      <c r="B36" s="99"/>
      <c r="C36" s="99"/>
      <c r="D36" s="99"/>
    </row>
    <row r="37" spans="1:6" x14ac:dyDescent="0.25">
      <c r="A37" s="32" t="s">
        <v>68</v>
      </c>
      <c r="B37" s="98"/>
      <c r="C37" s="99"/>
      <c r="D37" s="99"/>
      <c r="E37" s="99"/>
    </row>
    <row r="38" spans="1:6" x14ac:dyDescent="0.25">
      <c r="A38" s="47" t="s">
        <v>7</v>
      </c>
      <c r="B38" s="46" t="s">
        <v>15</v>
      </c>
      <c r="C38" s="46" t="s">
        <v>16</v>
      </c>
      <c r="D38" s="46" t="s">
        <v>17</v>
      </c>
      <c r="E38" s="46" t="s">
        <v>178</v>
      </c>
    </row>
    <row r="39" spans="1:6" x14ac:dyDescent="0.25">
      <c r="A39" s="124" t="s">
        <v>235</v>
      </c>
      <c r="B39" s="124" t="s">
        <v>73</v>
      </c>
      <c r="C39" s="124" t="s">
        <v>73</v>
      </c>
      <c r="D39" s="124" t="s">
        <v>73</v>
      </c>
      <c r="E39" s="108">
        <v>44909</v>
      </c>
    </row>
    <row r="41" spans="1:6" x14ac:dyDescent="0.25">
      <c r="A41" s="51" t="s">
        <v>19</v>
      </c>
    </row>
    <row r="42" spans="1:6" x14ac:dyDescent="0.25">
      <c r="A42" s="47" t="s">
        <v>7</v>
      </c>
      <c r="B42" s="46" t="s">
        <v>15</v>
      </c>
      <c r="C42" s="46" t="s">
        <v>16</v>
      </c>
      <c r="E42" s="11"/>
    </row>
    <row r="43" spans="1:6" x14ac:dyDescent="0.25">
      <c r="A43" s="125" t="s">
        <v>20</v>
      </c>
      <c r="B43" s="153" t="s">
        <v>179</v>
      </c>
      <c r="C43" s="121" t="s">
        <v>180</v>
      </c>
      <c r="E43" s="126"/>
    </row>
    <row r="44" spans="1:6" x14ac:dyDescent="0.25">
      <c r="A44" s="125" t="s">
        <v>23</v>
      </c>
      <c r="B44" s="153"/>
      <c r="C44" s="121" t="s">
        <v>181</v>
      </c>
      <c r="E44" s="126"/>
    </row>
    <row r="45" spans="1:6" x14ac:dyDescent="0.25">
      <c r="A45" s="125" t="s">
        <v>25</v>
      </c>
      <c r="B45" s="153"/>
      <c r="C45" s="121" t="s">
        <v>182</v>
      </c>
      <c r="E45" s="126"/>
    </row>
    <row r="46" spans="1:6" x14ac:dyDescent="0.25">
      <c r="A46" s="125" t="s">
        <v>27</v>
      </c>
      <c r="B46" s="153"/>
      <c r="C46" s="121" t="s">
        <v>183</v>
      </c>
      <c r="E46" s="126"/>
    </row>
    <row r="47" spans="1:6" x14ac:dyDescent="0.25">
      <c r="A47" s="125" t="s">
        <v>29</v>
      </c>
      <c r="B47" s="154" t="s">
        <v>184</v>
      </c>
      <c r="C47" s="121" t="s">
        <v>185</v>
      </c>
      <c r="E47" s="126"/>
    </row>
    <row r="48" spans="1:6" x14ac:dyDescent="0.25">
      <c r="A48" s="125" t="s">
        <v>186</v>
      </c>
      <c r="B48" s="154"/>
      <c r="C48" s="121" t="s">
        <v>187</v>
      </c>
      <c r="E48" s="126"/>
    </row>
    <row r="49" spans="1:6" x14ac:dyDescent="0.25">
      <c r="A49" s="125" t="s">
        <v>188</v>
      </c>
      <c r="B49" s="127" t="s">
        <v>189</v>
      </c>
      <c r="C49" s="121">
        <v>352059</v>
      </c>
      <c r="E49" s="126"/>
    </row>
    <row r="50" spans="1:6" x14ac:dyDescent="0.25">
      <c r="A50" s="125" t="s">
        <v>190</v>
      </c>
      <c r="B50" s="127" t="s">
        <v>191</v>
      </c>
      <c r="C50" s="121" t="s">
        <v>192</v>
      </c>
      <c r="E50" s="126"/>
    </row>
    <row r="51" spans="1:6" x14ac:dyDescent="0.25">
      <c r="A51" s="125" t="s">
        <v>193</v>
      </c>
      <c r="B51" s="127" t="s">
        <v>194</v>
      </c>
      <c r="C51" s="121" t="s">
        <v>195</v>
      </c>
      <c r="E51" s="126"/>
    </row>
    <row r="52" spans="1:6" x14ac:dyDescent="0.25">
      <c r="A52" s="99"/>
      <c r="B52" s="99"/>
      <c r="C52" s="99"/>
      <c r="D52" s="99"/>
    </row>
    <row r="53" spans="1:6" x14ac:dyDescent="0.25">
      <c r="A53" s="32" t="s">
        <v>196</v>
      </c>
      <c r="B53" s="99"/>
      <c r="C53" s="99"/>
      <c r="D53" s="99"/>
    </row>
    <row r="54" spans="1:6" x14ac:dyDescent="0.25">
      <c r="A54" s="32"/>
      <c r="B54" s="99"/>
      <c r="C54" s="99"/>
      <c r="D54" s="99"/>
    </row>
    <row r="55" spans="1:6" x14ac:dyDescent="0.25">
      <c r="A55" s="100" t="s">
        <v>197</v>
      </c>
      <c r="B55" s="128">
        <v>44909</v>
      </c>
      <c r="C55" s="129"/>
      <c r="D55" s="99"/>
    </row>
    <row r="56" spans="1:6" x14ac:dyDescent="0.25">
      <c r="A56" s="155" t="s">
        <v>198</v>
      </c>
      <c r="B56" s="156"/>
      <c r="C56" s="156"/>
      <c r="D56" s="156"/>
      <c r="E56" s="156"/>
      <c r="F56" s="157"/>
    </row>
    <row r="57" spans="1:6" x14ac:dyDescent="0.25">
      <c r="A57" s="101" t="s">
        <v>199</v>
      </c>
      <c r="B57" s="101" t="s">
        <v>200</v>
      </c>
      <c r="C57" s="101" t="s">
        <v>201</v>
      </c>
      <c r="D57" s="101" t="s">
        <v>69</v>
      </c>
      <c r="E57" s="101" t="s">
        <v>202</v>
      </c>
      <c r="F57" s="101" t="s">
        <v>203</v>
      </c>
    </row>
    <row r="58" spans="1:6" x14ac:dyDescent="0.25">
      <c r="A58" s="101" t="s">
        <v>204</v>
      </c>
      <c r="B58" s="121">
        <v>3000</v>
      </c>
      <c r="C58" s="121">
        <v>240</v>
      </c>
      <c r="D58" s="121">
        <f>B58/C58</f>
        <v>12.5</v>
      </c>
      <c r="E58" s="158">
        <v>20000</v>
      </c>
      <c r="F58" s="121">
        <f>E58/D58</f>
        <v>1600</v>
      </c>
    </row>
    <row r="59" spans="1:6" x14ac:dyDescent="0.25">
      <c r="A59" s="101" t="s">
        <v>205</v>
      </c>
      <c r="B59" s="121">
        <v>500</v>
      </c>
      <c r="C59" s="121">
        <v>5</v>
      </c>
      <c r="D59" s="121">
        <f>B59/C59</f>
        <v>100</v>
      </c>
      <c r="E59" s="158"/>
      <c r="F59" s="121">
        <f>E58/D59</f>
        <v>200</v>
      </c>
    </row>
    <row r="60" spans="1:6" x14ac:dyDescent="0.25">
      <c r="A60" s="101" t="s">
        <v>176</v>
      </c>
      <c r="B60" s="121">
        <v>100</v>
      </c>
      <c r="C60" s="121">
        <v>75</v>
      </c>
      <c r="D60" s="121">
        <f>B60/C60</f>
        <v>1.3333333333333333</v>
      </c>
      <c r="E60" s="158"/>
      <c r="F60" s="121">
        <f>E58/D60</f>
        <v>15000</v>
      </c>
    </row>
    <row r="61" spans="1:6" x14ac:dyDescent="0.25">
      <c r="A61" s="158"/>
      <c r="B61" s="158"/>
      <c r="C61" s="158"/>
      <c r="D61" s="158" t="s">
        <v>206</v>
      </c>
      <c r="E61" s="158"/>
      <c r="F61" s="121">
        <f>SUM(F58:F60)</f>
        <v>16800</v>
      </c>
    </row>
    <row r="62" spans="1:6" x14ac:dyDescent="0.25">
      <c r="A62" s="158"/>
      <c r="B62" s="158"/>
      <c r="C62" s="158"/>
      <c r="D62" s="158" t="s">
        <v>207</v>
      </c>
      <c r="E62" s="158"/>
      <c r="F62" s="121">
        <f>E58-F61</f>
        <v>3200</v>
      </c>
    </row>
    <row r="63" spans="1:6" x14ac:dyDescent="0.25">
      <c r="A63" s="158"/>
      <c r="B63" s="158"/>
      <c r="C63" s="158"/>
      <c r="D63" s="159" t="s">
        <v>208</v>
      </c>
      <c r="E63" s="159"/>
      <c r="F63" s="121">
        <f>F61+F62</f>
        <v>20000</v>
      </c>
    </row>
    <row r="64" spans="1:6" x14ac:dyDescent="0.25">
      <c r="A64" s="99"/>
      <c r="B64" s="99"/>
      <c r="C64" s="99"/>
      <c r="D64" s="99"/>
    </row>
    <row r="65" spans="1:4" x14ac:dyDescent="0.25">
      <c r="A65" s="102" t="s">
        <v>209</v>
      </c>
      <c r="B65" s="133">
        <v>44896</v>
      </c>
      <c r="C65" s="99"/>
      <c r="D65" s="99"/>
    </row>
    <row r="66" spans="1:4" x14ac:dyDescent="0.25">
      <c r="A66" s="99"/>
      <c r="B66" s="99"/>
      <c r="C66" s="99"/>
      <c r="D66" s="99"/>
    </row>
    <row r="67" spans="1:4" x14ac:dyDescent="0.25">
      <c r="A67" s="99"/>
      <c r="B67" s="99"/>
      <c r="C67" s="99"/>
      <c r="D67" s="99"/>
    </row>
    <row r="68" spans="1:4" x14ac:dyDescent="0.25">
      <c r="A68" s="99"/>
      <c r="B68" s="99"/>
      <c r="C68" s="99"/>
      <c r="D68" s="99"/>
    </row>
    <row r="69" spans="1:4" x14ac:dyDescent="0.25">
      <c r="A69" s="99"/>
      <c r="B69" s="99"/>
      <c r="C69" s="99"/>
      <c r="D69" s="99"/>
    </row>
    <row r="70" spans="1:4" x14ac:dyDescent="0.25">
      <c r="A70" s="99"/>
      <c r="B70" s="99"/>
      <c r="C70" s="99"/>
      <c r="D70" s="99"/>
    </row>
    <row r="71" spans="1:4" x14ac:dyDescent="0.25">
      <c r="A71" s="99"/>
      <c r="B71" s="99"/>
      <c r="C71" s="99"/>
      <c r="D71" s="99"/>
    </row>
    <row r="72" spans="1:4" x14ac:dyDescent="0.25">
      <c r="A72" s="99"/>
      <c r="B72" s="99"/>
      <c r="C72" s="99"/>
      <c r="D72" s="99"/>
    </row>
    <row r="73" spans="1:4" x14ac:dyDescent="0.25">
      <c r="A73" s="135" t="s">
        <v>300</v>
      </c>
      <c r="B73" s="99"/>
      <c r="C73" s="99"/>
      <c r="D73" s="99"/>
    </row>
    <row r="74" spans="1:4" x14ac:dyDescent="0.25">
      <c r="A74" s="129" t="s">
        <v>301</v>
      </c>
      <c r="B74" s="99"/>
      <c r="C74" s="99"/>
      <c r="D74" s="99"/>
    </row>
    <row r="75" spans="1:4" x14ac:dyDescent="0.25">
      <c r="A75" s="129" t="s">
        <v>303</v>
      </c>
      <c r="B75" s="99"/>
      <c r="C75" s="99"/>
      <c r="D75" s="99"/>
    </row>
    <row r="76" spans="1:4" x14ac:dyDescent="0.25">
      <c r="A76" s="129" t="s">
        <v>304</v>
      </c>
      <c r="B76" s="99"/>
      <c r="C76" s="99"/>
      <c r="D76" s="99"/>
    </row>
    <row r="77" spans="1:4" x14ac:dyDescent="0.25">
      <c r="A77" s="129" t="s">
        <v>305</v>
      </c>
      <c r="B77" s="99"/>
      <c r="C77" s="99"/>
      <c r="D77" s="99"/>
    </row>
    <row r="78" spans="1:4" x14ac:dyDescent="0.25">
      <c r="A78" s="129" t="s">
        <v>306</v>
      </c>
      <c r="B78" s="99"/>
      <c r="C78" s="99"/>
      <c r="D78" s="99"/>
    </row>
    <row r="79" spans="1:4" x14ac:dyDescent="0.25">
      <c r="A79" s="129" t="s">
        <v>307</v>
      </c>
      <c r="B79" s="99"/>
      <c r="C79" s="99"/>
      <c r="D79" s="99"/>
    </row>
    <row r="80" spans="1:4" x14ac:dyDescent="0.25">
      <c r="A80" s="129" t="s">
        <v>308</v>
      </c>
      <c r="B80" s="99"/>
      <c r="C80" s="99"/>
      <c r="D80" s="99"/>
    </row>
    <row r="81" spans="1:4" ht="30" x14ac:dyDescent="0.25">
      <c r="A81" s="136" t="s">
        <v>309</v>
      </c>
      <c r="B81" s="147" t="s">
        <v>312</v>
      </c>
      <c r="C81" s="99"/>
      <c r="D81" s="99"/>
    </row>
    <row r="82" spans="1:4" ht="30" x14ac:dyDescent="0.25">
      <c r="A82" s="136" t="s">
        <v>310</v>
      </c>
      <c r="B82" s="147"/>
      <c r="C82" s="99"/>
      <c r="D82" s="99"/>
    </row>
    <row r="83" spans="1:4" ht="30" x14ac:dyDescent="0.25">
      <c r="A83" s="136" t="s">
        <v>311</v>
      </c>
      <c r="B83" s="147"/>
      <c r="C83" s="99"/>
      <c r="D83" s="99"/>
    </row>
    <row r="84" spans="1:4" x14ac:dyDescent="0.25">
      <c r="A84" s="99" t="s">
        <v>313</v>
      </c>
      <c r="B84" s="99">
        <v>13</v>
      </c>
      <c r="C84" s="99"/>
      <c r="D84" s="99"/>
    </row>
    <row r="85" spans="1:4" x14ac:dyDescent="0.25">
      <c r="A85" s="99"/>
      <c r="B85" s="99"/>
      <c r="C85" s="99"/>
      <c r="D85" s="99"/>
    </row>
    <row r="86" spans="1:4" x14ac:dyDescent="0.25">
      <c r="A86" s="99"/>
      <c r="B86" s="99"/>
      <c r="C86" s="99"/>
      <c r="D86" s="99"/>
    </row>
    <row r="87" spans="1:4" x14ac:dyDescent="0.25">
      <c r="A87" s="99"/>
      <c r="B87" s="99"/>
      <c r="C87" s="99"/>
      <c r="D87" s="99"/>
    </row>
    <row r="88" spans="1:4" x14ac:dyDescent="0.25">
      <c r="A88" s="51" t="s">
        <v>210</v>
      </c>
      <c r="B88" s="99"/>
      <c r="C88" s="99"/>
      <c r="D88" s="99"/>
    </row>
    <row r="90" spans="1:4" x14ac:dyDescent="0.25">
      <c r="A90" s="146" t="s">
        <v>258</v>
      </c>
      <c r="B90" s="146"/>
      <c r="C90" s="146"/>
      <c r="D90" s="146"/>
    </row>
    <row r="91" spans="1:4" x14ac:dyDescent="0.25">
      <c r="A91" s="148" t="s">
        <v>211</v>
      </c>
      <c r="B91" s="130"/>
      <c r="C91" s="130" t="s">
        <v>212</v>
      </c>
      <c r="D91" s="130" t="s">
        <v>213</v>
      </c>
    </row>
    <row r="92" spans="1:4" x14ac:dyDescent="0.25">
      <c r="A92" s="149"/>
      <c r="B92" s="130">
        <v>0</v>
      </c>
      <c r="C92" s="131" t="s">
        <v>236</v>
      </c>
      <c r="D92" s="130" t="s">
        <v>302</v>
      </c>
    </row>
    <row r="93" spans="1:4" ht="60" x14ac:dyDescent="0.25">
      <c r="A93" s="149"/>
      <c r="B93" s="130">
        <v>1</v>
      </c>
      <c r="C93" s="131" t="s">
        <v>237</v>
      </c>
      <c r="D93" s="130" t="s">
        <v>238</v>
      </c>
    </row>
    <row r="94" spans="1:4" ht="45" x14ac:dyDescent="0.25">
      <c r="A94" s="149"/>
      <c r="B94" s="130">
        <v>2</v>
      </c>
      <c r="C94" s="131" t="s">
        <v>239</v>
      </c>
      <c r="D94" s="130" t="s">
        <v>244</v>
      </c>
    </row>
    <row r="95" spans="1:4" ht="30" x14ac:dyDescent="0.25">
      <c r="A95" s="149"/>
      <c r="B95" s="130">
        <v>3</v>
      </c>
      <c r="C95" s="131" t="s">
        <v>240</v>
      </c>
      <c r="D95" s="130" t="s">
        <v>73</v>
      </c>
    </row>
    <row r="96" spans="1:4" ht="60" x14ac:dyDescent="0.25">
      <c r="A96" s="149"/>
      <c r="B96" s="130">
        <v>4</v>
      </c>
      <c r="C96" s="131" t="s">
        <v>241</v>
      </c>
      <c r="D96" s="130" t="s">
        <v>73</v>
      </c>
    </row>
    <row r="97" spans="1:4" ht="45" x14ac:dyDescent="0.25">
      <c r="A97" s="149"/>
      <c r="B97" s="130">
        <v>5</v>
      </c>
      <c r="C97" s="131" t="s">
        <v>242</v>
      </c>
      <c r="D97" s="130" t="s">
        <v>73</v>
      </c>
    </row>
    <row r="98" spans="1:4" ht="45" x14ac:dyDescent="0.25">
      <c r="A98" s="149"/>
      <c r="B98" s="130">
        <v>6</v>
      </c>
      <c r="C98" s="131" t="s">
        <v>243</v>
      </c>
      <c r="D98" s="130" t="s">
        <v>73</v>
      </c>
    </row>
    <row r="99" spans="1:4" ht="30" x14ac:dyDescent="0.25">
      <c r="A99" s="149"/>
      <c r="B99" s="130">
        <v>7</v>
      </c>
      <c r="C99" s="131" t="s">
        <v>214</v>
      </c>
      <c r="D99" s="130" t="s">
        <v>73</v>
      </c>
    </row>
    <row r="100" spans="1:4" ht="30" x14ac:dyDescent="0.25">
      <c r="A100" s="150"/>
      <c r="B100" s="130">
        <v>8</v>
      </c>
      <c r="C100" s="131" t="s">
        <v>215</v>
      </c>
      <c r="D100" s="130" t="s">
        <v>73</v>
      </c>
    </row>
    <row r="102" spans="1:4" x14ac:dyDescent="0.25">
      <c r="A102" s="151" t="s">
        <v>245</v>
      </c>
      <c r="B102" s="151"/>
      <c r="C102" s="151"/>
      <c r="D102" s="151"/>
    </row>
    <row r="103" spans="1:4" x14ac:dyDescent="0.25">
      <c r="A103" s="152" t="s">
        <v>211</v>
      </c>
      <c r="B103" s="130"/>
      <c r="C103" s="130" t="s">
        <v>212</v>
      </c>
      <c r="D103" s="130" t="s">
        <v>213</v>
      </c>
    </row>
    <row r="104" spans="1:4" ht="60" x14ac:dyDescent="0.25">
      <c r="A104" s="152"/>
      <c r="B104" s="130">
        <v>1</v>
      </c>
      <c r="C104" s="131" t="s">
        <v>246</v>
      </c>
      <c r="D104" s="130" t="s">
        <v>247</v>
      </c>
    </row>
    <row r="105" spans="1:4" ht="30" x14ac:dyDescent="0.25">
      <c r="A105" s="152"/>
      <c r="B105" s="130">
        <v>2</v>
      </c>
      <c r="C105" s="131" t="s">
        <v>248</v>
      </c>
      <c r="D105" s="130" t="s">
        <v>73</v>
      </c>
    </row>
    <row r="106" spans="1:4" ht="30" x14ac:dyDescent="0.25">
      <c r="A106" s="152"/>
      <c r="B106" s="130">
        <v>3</v>
      </c>
      <c r="C106" s="131" t="s">
        <v>249</v>
      </c>
      <c r="D106" s="130" t="s">
        <v>73</v>
      </c>
    </row>
    <row r="107" spans="1:4" ht="45" x14ac:dyDescent="0.25">
      <c r="A107" s="152"/>
      <c r="B107" s="130">
        <v>4</v>
      </c>
      <c r="C107" s="131" t="s">
        <v>250</v>
      </c>
      <c r="D107" s="130" t="s">
        <v>73</v>
      </c>
    </row>
    <row r="108" spans="1:4" ht="45" x14ac:dyDescent="0.25">
      <c r="A108" s="152"/>
      <c r="B108" s="130">
        <v>5</v>
      </c>
      <c r="C108" s="131" t="s">
        <v>243</v>
      </c>
      <c r="D108" s="130" t="s">
        <v>73</v>
      </c>
    </row>
    <row r="109" spans="1:4" ht="30" x14ac:dyDescent="0.25">
      <c r="A109" s="152"/>
      <c r="B109" s="130">
        <v>6</v>
      </c>
      <c r="C109" s="131" t="s">
        <v>214</v>
      </c>
      <c r="D109" s="130" t="s">
        <v>73</v>
      </c>
    </row>
    <row r="110" spans="1:4" ht="30" x14ac:dyDescent="0.25">
      <c r="A110" s="152"/>
      <c r="B110" s="130">
        <v>7</v>
      </c>
      <c r="C110" s="131" t="s">
        <v>215</v>
      </c>
      <c r="D110" s="130" t="s">
        <v>251</v>
      </c>
    </row>
  </sheetData>
  <mergeCells count="17">
    <mergeCell ref="A91:A100"/>
    <mergeCell ref="A102:D102"/>
    <mergeCell ref="A103:A110"/>
    <mergeCell ref="B43:B46"/>
    <mergeCell ref="B47:B48"/>
    <mergeCell ref="A56:F56"/>
    <mergeCell ref="E58:E60"/>
    <mergeCell ref="A61:C63"/>
    <mergeCell ref="D61:E61"/>
    <mergeCell ref="D62:E62"/>
    <mergeCell ref="D63:E63"/>
    <mergeCell ref="A5:F5"/>
    <mergeCell ref="E16:E24"/>
    <mergeCell ref="A28:A31"/>
    <mergeCell ref="A32:A35"/>
    <mergeCell ref="A90:D90"/>
    <mergeCell ref="B81:B8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opLeftCell="A94" zoomScale="85" zoomScaleNormal="85" zoomScaleSheetLayoutView="70" workbookViewId="0">
      <selection activeCell="A49" sqref="A49"/>
    </sheetView>
  </sheetViews>
  <sheetFormatPr defaultColWidth="8.5703125" defaultRowHeight="15" x14ac:dyDescent="0.25"/>
  <cols>
    <col min="1" max="2" width="22.28515625" customWidth="1"/>
    <col min="3" max="4" width="17.7109375" customWidth="1"/>
    <col min="5" max="5" width="26.28515625" bestFit="1" customWidth="1"/>
    <col min="6" max="6" width="20.7109375" style="36" customWidth="1"/>
    <col min="7" max="7" width="20.7109375" customWidth="1"/>
    <col min="8" max="9" width="16.28515625" customWidth="1"/>
    <col min="10" max="10" width="15.5703125" customWidth="1"/>
    <col min="11" max="11" width="31.5703125" customWidth="1"/>
    <col min="12" max="12" width="31" customWidth="1"/>
    <col min="13" max="13" width="18.7109375" customWidth="1"/>
    <col min="14" max="14" width="22.28515625" customWidth="1"/>
    <col min="15" max="15" width="19.5703125" customWidth="1"/>
    <col min="16" max="16" width="11.5703125" customWidth="1"/>
    <col min="17" max="17" width="55.42578125" customWidth="1"/>
    <col min="18" max="19" width="17.5703125" customWidth="1"/>
  </cols>
  <sheetData>
    <row r="1" spans="1:10" x14ac:dyDescent="0.25">
      <c r="D1" s="1"/>
      <c r="E1" s="1"/>
      <c r="F1"/>
      <c r="J1" s="42"/>
    </row>
    <row r="2" spans="1:10" x14ac:dyDescent="0.25">
      <c r="D2" s="1"/>
      <c r="E2" s="1"/>
      <c r="F2"/>
      <c r="J2" s="42"/>
    </row>
    <row r="3" spans="1:10" x14ac:dyDescent="0.25">
      <c r="D3" s="1"/>
      <c r="E3" s="1"/>
      <c r="F3"/>
    </row>
    <row r="4" spans="1:10" ht="15.75" thickBot="1" x14ac:dyDescent="0.3">
      <c r="A4" s="3"/>
      <c r="B4" s="3"/>
      <c r="C4" s="3"/>
      <c r="D4" s="4"/>
      <c r="E4" s="4"/>
      <c r="F4" s="3"/>
    </row>
    <row r="5" spans="1:10" x14ac:dyDescent="0.25">
      <c r="A5" s="137"/>
      <c r="B5" s="137"/>
      <c r="C5" s="137"/>
      <c r="D5" s="137"/>
      <c r="E5" s="137"/>
      <c r="F5" s="137"/>
      <c r="G5" s="5"/>
      <c r="H5" s="5"/>
      <c r="I5" s="5"/>
    </row>
    <row r="6" spans="1:10" x14ac:dyDescent="0.25">
      <c r="A6" s="5" t="s">
        <v>0</v>
      </c>
      <c r="B6" t="s">
        <v>141</v>
      </c>
    </row>
    <row r="7" spans="1:10" x14ac:dyDescent="0.25">
      <c r="A7" s="5" t="s">
        <v>1</v>
      </c>
      <c r="B7" s="1" t="s">
        <v>216</v>
      </c>
    </row>
    <row r="8" spans="1:10" x14ac:dyDescent="0.25">
      <c r="A8" s="5" t="s">
        <v>2</v>
      </c>
      <c r="B8" s="59" t="s">
        <v>252</v>
      </c>
    </row>
    <row r="9" spans="1:10" x14ac:dyDescent="0.25">
      <c r="A9" s="5" t="s">
        <v>3</v>
      </c>
      <c r="B9" s="49">
        <v>44909</v>
      </c>
    </row>
    <row r="10" spans="1:10" x14ac:dyDescent="0.25">
      <c r="A10" s="5" t="s">
        <v>4</v>
      </c>
      <c r="B10" s="1" t="s">
        <v>217</v>
      </c>
    </row>
    <row r="11" spans="1:10" x14ac:dyDescent="0.25">
      <c r="A11" s="5"/>
    </row>
    <row r="12" spans="1:10" ht="30" customHeight="1" x14ac:dyDescent="0.25">
      <c r="A12" s="6" t="s">
        <v>5</v>
      </c>
      <c r="B12" s="37"/>
      <c r="C12" s="37"/>
      <c r="D12" s="37"/>
      <c r="E12" s="37"/>
      <c r="F12" s="37"/>
      <c r="G12" s="37"/>
      <c r="H12" s="37"/>
      <c r="I12" s="37"/>
      <c r="J12" s="37"/>
    </row>
    <row r="14" spans="1:10" x14ac:dyDescent="0.25">
      <c r="A14" s="7" t="s">
        <v>6</v>
      </c>
    </row>
    <row r="15" spans="1:10" ht="45" x14ac:dyDescent="0.25">
      <c r="A15" s="45" t="s">
        <v>7</v>
      </c>
      <c r="B15" s="44" t="s">
        <v>75</v>
      </c>
      <c r="C15" s="44" t="s">
        <v>76</v>
      </c>
      <c r="D15" s="44" t="s">
        <v>8</v>
      </c>
      <c r="E15" s="44" t="s">
        <v>9</v>
      </c>
      <c r="G15" s="12"/>
    </row>
    <row r="16" spans="1:10" ht="15.75" customHeight="1" x14ac:dyDescent="0.25">
      <c r="A16" s="103" t="s">
        <v>74</v>
      </c>
      <c r="B16" s="104" t="s">
        <v>80</v>
      </c>
      <c r="C16" s="104">
        <v>200360024</v>
      </c>
      <c r="D16" s="105">
        <v>44965</v>
      </c>
      <c r="E16" s="139" t="s">
        <v>81</v>
      </c>
      <c r="F16"/>
    </row>
    <row r="17" spans="1:6" x14ac:dyDescent="0.25">
      <c r="A17" s="197" t="s">
        <v>83</v>
      </c>
      <c r="B17" s="134" t="s">
        <v>84</v>
      </c>
      <c r="C17" s="198">
        <v>13030253</v>
      </c>
      <c r="D17" s="199">
        <v>45050</v>
      </c>
      <c r="E17" s="139"/>
      <c r="F17"/>
    </row>
    <row r="18" spans="1:6" x14ac:dyDescent="0.25">
      <c r="A18" s="60" t="s">
        <v>11</v>
      </c>
      <c r="B18" s="61" t="s">
        <v>88</v>
      </c>
      <c r="C18" s="61" t="s">
        <v>89</v>
      </c>
      <c r="D18" s="202">
        <v>45269</v>
      </c>
      <c r="E18" s="139"/>
      <c r="F18"/>
    </row>
    <row r="19" spans="1:6" x14ac:dyDescent="0.25">
      <c r="A19" s="60" t="s">
        <v>90</v>
      </c>
      <c r="B19" s="203" t="s">
        <v>85</v>
      </c>
      <c r="C19" s="203" t="s">
        <v>86</v>
      </c>
      <c r="D19" s="70">
        <v>45069</v>
      </c>
      <c r="E19" s="139"/>
      <c r="F19"/>
    </row>
    <row r="20" spans="1:6" x14ac:dyDescent="0.25">
      <c r="A20" s="60" t="s">
        <v>82</v>
      </c>
      <c r="B20" s="61" t="s">
        <v>87</v>
      </c>
      <c r="C20" s="61" t="s">
        <v>91</v>
      </c>
      <c r="D20" s="70">
        <v>45269</v>
      </c>
      <c r="E20" s="139"/>
      <c r="F20"/>
    </row>
    <row r="21" spans="1:6" x14ac:dyDescent="0.25">
      <c r="A21" s="60" t="s">
        <v>12</v>
      </c>
      <c r="B21" s="61" t="s">
        <v>92</v>
      </c>
      <c r="C21" s="61" t="s">
        <v>218</v>
      </c>
      <c r="D21" s="70">
        <v>45269</v>
      </c>
      <c r="E21" s="160"/>
      <c r="F21"/>
    </row>
    <row r="22" spans="1:6" ht="15" customHeight="1" x14ac:dyDescent="0.25">
      <c r="A22" s="200" t="s">
        <v>11</v>
      </c>
      <c r="B22" s="196" t="s">
        <v>97</v>
      </c>
      <c r="C22" s="196" t="s">
        <v>98</v>
      </c>
      <c r="D22" s="201">
        <v>45069</v>
      </c>
      <c r="E22" s="161" t="s">
        <v>99</v>
      </c>
      <c r="F22"/>
    </row>
    <row r="23" spans="1:6" x14ac:dyDescent="0.25">
      <c r="A23" s="103" t="s">
        <v>100</v>
      </c>
      <c r="B23" s="104" t="s">
        <v>101</v>
      </c>
      <c r="C23" s="104" t="s">
        <v>102</v>
      </c>
      <c r="D23" s="108">
        <v>45069</v>
      </c>
      <c r="E23" s="161"/>
      <c r="F23"/>
    </row>
    <row r="24" spans="1:6" x14ac:dyDescent="0.25">
      <c r="A24" s="103" t="s">
        <v>82</v>
      </c>
      <c r="B24" s="104" t="s">
        <v>103</v>
      </c>
      <c r="C24" s="104" t="s">
        <v>104</v>
      </c>
      <c r="D24" s="108">
        <v>45069</v>
      </c>
      <c r="E24" s="161"/>
      <c r="F24"/>
    </row>
    <row r="25" spans="1:6" x14ac:dyDescent="0.25">
      <c r="A25" s="103" t="s">
        <v>12</v>
      </c>
      <c r="B25" s="194" t="s">
        <v>105</v>
      </c>
      <c r="C25" s="194" t="s">
        <v>106</v>
      </c>
      <c r="D25" s="195">
        <v>45069</v>
      </c>
      <c r="E25" s="162"/>
      <c r="F25"/>
    </row>
    <row r="26" spans="1:6" ht="30" x14ac:dyDescent="0.25">
      <c r="A26" s="193" t="s">
        <v>93</v>
      </c>
      <c r="B26" s="61" t="s">
        <v>314</v>
      </c>
      <c r="C26" s="61" t="s">
        <v>95</v>
      </c>
      <c r="D26" s="70">
        <v>45090</v>
      </c>
      <c r="E26" s="162" t="s">
        <v>13</v>
      </c>
      <c r="F26"/>
    </row>
    <row r="27" spans="1:6" x14ac:dyDescent="0.25">
      <c r="A27" s="103" t="s">
        <v>108</v>
      </c>
      <c r="B27" s="196" t="s">
        <v>109</v>
      </c>
      <c r="C27" s="196" t="s">
        <v>110</v>
      </c>
      <c r="D27" s="196" t="s">
        <v>10</v>
      </c>
      <c r="E27" s="145"/>
      <c r="F27"/>
    </row>
    <row r="29" spans="1:6" x14ac:dyDescent="0.25">
      <c r="A29" s="7" t="s">
        <v>14</v>
      </c>
    </row>
    <row r="30" spans="1:6" ht="30" x14ac:dyDescent="0.25">
      <c r="A30" s="46" t="s">
        <v>7</v>
      </c>
      <c r="B30" s="46" t="s">
        <v>15</v>
      </c>
      <c r="C30" s="46" t="s">
        <v>16</v>
      </c>
      <c r="D30" s="46" t="s">
        <v>17</v>
      </c>
      <c r="E30" s="46" t="s">
        <v>18</v>
      </c>
      <c r="F30"/>
    </row>
    <row r="31" spans="1:6" x14ac:dyDescent="0.25">
      <c r="A31" s="60" t="s">
        <v>122</v>
      </c>
      <c r="B31" s="61" t="s">
        <v>96</v>
      </c>
      <c r="C31" s="62" t="s">
        <v>73</v>
      </c>
      <c r="D31" s="62">
        <v>106704926</v>
      </c>
      <c r="E31" s="65">
        <v>44770</v>
      </c>
      <c r="F31"/>
    </row>
    <row r="32" spans="1:6" x14ac:dyDescent="0.25">
      <c r="A32" s="60" t="s">
        <v>123</v>
      </c>
      <c r="B32" s="61" t="s">
        <v>96</v>
      </c>
      <c r="C32" s="62" t="s">
        <v>73</v>
      </c>
      <c r="D32" s="62">
        <v>106704927</v>
      </c>
      <c r="E32" s="65">
        <v>44770</v>
      </c>
      <c r="F32"/>
    </row>
    <row r="33" spans="1:6" x14ac:dyDescent="0.25">
      <c r="A33" s="63" t="s">
        <v>219</v>
      </c>
      <c r="B33" s="62" t="s">
        <v>96</v>
      </c>
      <c r="C33" s="62" t="s">
        <v>73</v>
      </c>
      <c r="D33" s="62">
        <v>106928917</v>
      </c>
      <c r="E33" s="65">
        <v>44812</v>
      </c>
      <c r="F33"/>
    </row>
    <row r="34" spans="1:6" x14ac:dyDescent="0.25">
      <c r="A34" s="60" t="s">
        <v>220</v>
      </c>
      <c r="B34" s="61" t="s">
        <v>96</v>
      </c>
      <c r="C34" s="61" t="s">
        <v>73</v>
      </c>
      <c r="D34" s="61">
        <v>106928915</v>
      </c>
      <c r="E34" s="70">
        <v>44812</v>
      </c>
      <c r="F34"/>
    </row>
    <row r="35" spans="1:6" x14ac:dyDescent="0.25">
      <c r="A35" s="60" t="s">
        <v>221</v>
      </c>
      <c r="B35" s="61" t="s">
        <v>96</v>
      </c>
      <c r="C35" s="61" t="s">
        <v>73</v>
      </c>
      <c r="D35" s="61">
        <v>106928916</v>
      </c>
      <c r="E35" s="70">
        <v>44812</v>
      </c>
      <c r="F35"/>
    </row>
    <row r="36" spans="1:6" x14ac:dyDescent="0.25">
      <c r="A36" s="60" t="s">
        <v>129</v>
      </c>
      <c r="B36" s="61" t="s">
        <v>96</v>
      </c>
      <c r="C36" s="61" t="s">
        <v>73</v>
      </c>
      <c r="D36" s="61">
        <v>106704929</v>
      </c>
      <c r="E36" s="70">
        <v>44770</v>
      </c>
      <c r="F36"/>
    </row>
    <row r="37" spans="1:6" ht="30" x14ac:dyDescent="0.25">
      <c r="A37" s="60" t="s">
        <v>111</v>
      </c>
      <c r="B37" s="61" t="s">
        <v>112</v>
      </c>
      <c r="C37" s="61" t="s">
        <v>10</v>
      </c>
      <c r="D37" s="61" t="s">
        <v>113</v>
      </c>
      <c r="E37" s="61" t="s">
        <v>114</v>
      </c>
      <c r="F37"/>
    </row>
    <row r="38" spans="1:6" x14ac:dyDescent="0.25">
      <c r="A38" s="60" t="s">
        <v>77</v>
      </c>
      <c r="B38" s="61" t="s">
        <v>78</v>
      </c>
      <c r="C38" s="61">
        <v>163041698</v>
      </c>
      <c r="D38" s="61">
        <v>1039498</v>
      </c>
      <c r="E38" s="61" t="s">
        <v>10</v>
      </c>
      <c r="F38"/>
    </row>
    <row r="39" spans="1:6" ht="23.25" customHeight="1" x14ac:dyDescent="0.25">
      <c r="A39" s="1"/>
      <c r="B39" s="1"/>
      <c r="C39" s="10"/>
      <c r="D39" s="10"/>
      <c r="E39" s="10"/>
      <c r="F39" s="10"/>
    </row>
    <row r="40" spans="1:6" ht="23.25" customHeight="1" x14ac:dyDescent="0.25">
      <c r="A40" s="32" t="s">
        <v>68</v>
      </c>
      <c r="B40" s="1"/>
      <c r="C40" s="10"/>
      <c r="D40" s="10"/>
      <c r="E40" s="10"/>
      <c r="F40" s="10"/>
    </row>
    <row r="41" spans="1:6" ht="30" customHeight="1" x14ac:dyDescent="0.25">
      <c r="A41" s="47" t="s">
        <v>7</v>
      </c>
      <c r="B41" s="46" t="s">
        <v>15</v>
      </c>
      <c r="C41" s="46" t="s">
        <v>16</v>
      </c>
      <c r="D41" s="46" t="s">
        <v>17</v>
      </c>
      <c r="E41" s="46" t="s">
        <v>18</v>
      </c>
      <c r="F41"/>
    </row>
    <row r="42" spans="1:6" ht="30" customHeight="1" x14ac:dyDescent="0.25">
      <c r="A42" s="111" t="s">
        <v>222</v>
      </c>
      <c r="B42" s="112" t="s">
        <v>73</v>
      </c>
      <c r="C42" s="112" t="s">
        <v>73</v>
      </c>
      <c r="D42" s="112" t="s">
        <v>73</v>
      </c>
      <c r="E42" s="113">
        <v>44909</v>
      </c>
      <c r="F42"/>
    </row>
    <row r="43" spans="1:6" ht="30" customHeight="1" x14ac:dyDescent="0.25">
      <c r="A43" s="111" t="s">
        <v>223</v>
      </c>
      <c r="B43" s="112" t="s">
        <v>73</v>
      </c>
      <c r="C43" s="112" t="s">
        <v>73</v>
      </c>
      <c r="D43" s="112" t="s">
        <v>73</v>
      </c>
      <c r="E43" s="113">
        <v>44909</v>
      </c>
      <c r="F43"/>
    </row>
    <row r="44" spans="1:6" ht="30" customHeight="1" x14ac:dyDescent="0.25">
      <c r="A44" s="111" t="s">
        <v>224</v>
      </c>
      <c r="B44" s="112" t="s">
        <v>73</v>
      </c>
      <c r="C44" s="112" t="s">
        <v>73</v>
      </c>
      <c r="D44" s="112" t="s">
        <v>73</v>
      </c>
      <c r="E44" s="113">
        <v>44909</v>
      </c>
      <c r="F44"/>
    </row>
    <row r="45" spans="1:6" ht="30" customHeight="1" x14ac:dyDescent="0.25">
      <c r="A45" s="111" t="s">
        <v>225</v>
      </c>
      <c r="B45" s="112" t="s">
        <v>73</v>
      </c>
      <c r="C45" s="112" t="s">
        <v>73</v>
      </c>
      <c r="D45" s="112" t="s">
        <v>73</v>
      </c>
      <c r="E45" s="113">
        <v>44909</v>
      </c>
      <c r="F45"/>
    </row>
    <row r="46" spans="1:6" ht="30" customHeight="1" x14ac:dyDescent="0.25">
      <c r="A46" s="111" t="s">
        <v>226</v>
      </c>
      <c r="B46" s="112" t="s">
        <v>73</v>
      </c>
      <c r="C46" s="112" t="s">
        <v>73</v>
      </c>
      <c r="D46" s="112" t="s">
        <v>73</v>
      </c>
      <c r="E46" s="113">
        <v>44909</v>
      </c>
      <c r="F46"/>
    </row>
    <row r="47" spans="1:6" ht="30" customHeight="1" x14ac:dyDescent="0.25">
      <c r="A47" s="111" t="s">
        <v>227</v>
      </c>
      <c r="B47" s="112" t="s">
        <v>73</v>
      </c>
      <c r="C47" s="112" t="s">
        <v>73</v>
      </c>
      <c r="D47" s="112" t="s">
        <v>73</v>
      </c>
      <c r="E47" s="113">
        <v>44909</v>
      </c>
      <c r="F47"/>
    </row>
    <row r="48" spans="1:6" ht="30" customHeight="1" x14ac:dyDescent="0.25">
      <c r="A48" s="111" t="s">
        <v>228</v>
      </c>
      <c r="B48" s="112" t="s">
        <v>73</v>
      </c>
      <c r="C48" s="112" t="s">
        <v>73</v>
      </c>
      <c r="D48" s="112" t="s">
        <v>73</v>
      </c>
      <c r="E48" s="113">
        <v>44909</v>
      </c>
      <c r="F48"/>
    </row>
    <row r="49" spans="1:6" ht="30" customHeight="1" x14ac:dyDescent="0.25">
      <c r="A49" s="111" t="s">
        <v>229</v>
      </c>
      <c r="B49" s="112" t="s">
        <v>73</v>
      </c>
      <c r="C49" s="112" t="s">
        <v>73</v>
      </c>
      <c r="D49" s="112" t="s">
        <v>73</v>
      </c>
      <c r="E49" s="113">
        <v>44909</v>
      </c>
      <c r="F49"/>
    </row>
    <row r="50" spans="1:6" ht="30" customHeight="1" x14ac:dyDescent="0.25">
      <c r="A50" s="111" t="s">
        <v>230</v>
      </c>
      <c r="B50" s="112" t="s">
        <v>73</v>
      </c>
      <c r="C50" s="112" t="s">
        <v>73</v>
      </c>
      <c r="D50" s="112" t="s">
        <v>73</v>
      </c>
      <c r="E50" s="113">
        <v>44909</v>
      </c>
      <c r="F50"/>
    </row>
    <row r="51" spans="1:6" ht="30" customHeight="1" x14ac:dyDescent="0.25">
      <c r="A51" s="111" t="s">
        <v>231</v>
      </c>
      <c r="B51" s="112" t="s">
        <v>73</v>
      </c>
      <c r="C51" s="112" t="s">
        <v>73</v>
      </c>
      <c r="D51" s="112" t="s">
        <v>73</v>
      </c>
      <c r="E51" s="113">
        <v>44909</v>
      </c>
      <c r="F51"/>
    </row>
    <row r="52" spans="1:6" ht="30" customHeight="1" x14ac:dyDescent="0.25">
      <c r="A52" s="111" t="s">
        <v>232</v>
      </c>
      <c r="B52" s="112" t="s">
        <v>73</v>
      </c>
      <c r="C52" s="112" t="s">
        <v>73</v>
      </c>
      <c r="D52" s="112" t="s">
        <v>73</v>
      </c>
      <c r="E52" s="113">
        <v>44909</v>
      </c>
      <c r="F52"/>
    </row>
    <row r="53" spans="1:6" ht="30" customHeight="1" x14ac:dyDescent="0.25">
      <c r="A53" s="111" t="s">
        <v>233</v>
      </c>
      <c r="B53" s="112" t="s">
        <v>73</v>
      </c>
      <c r="C53" s="112" t="s">
        <v>73</v>
      </c>
      <c r="D53" s="112" t="s">
        <v>73</v>
      </c>
      <c r="E53" s="113">
        <v>44909</v>
      </c>
      <c r="F53"/>
    </row>
    <row r="54" spans="1:6" ht="30" customHeight="1" x14ac:dyDescent="0.25">
      <c r="A54" s="111" t="s">
        <v>234</v>
      </c>
      <c r="B54" s="112" t="s">
        <v>73</v>
      </c>
      <c r="C54" s="112" t="s">
        <v>73</v>
      </c>
      <c r="D54" s="112" t="s">
        <v>73</v>
      </c>
      <c r="E54" s="113">
        <v>44909</v>
      </c>
      <c r="F54"/>
    </row>
    <row r="55" spans="1:6" ht="23.25" customHeight="1" x14ac:dyDescent="0.25">
      <c r="F55"/>
    </row>
    <row r="56" spans="1:6" ht="23.25" customHeight="1" x14ac:dyDescent="0.25">
      <c r="A56" s="51" t="s">
        <v>19</v>
      </c>
      <c r="F56"/>
    </row>
    <row r="57" spans="1:6" ht="23.25" customHeight="1" x14ac:dyDescent="0.25">
      <c r="A57" s="109" t="s">
        <v>7</v>
      </c>
      <c r="B57" s="109" t="s">
        <v>15</v>
      </c>
      <c r="C57" s="109" t="s">
        <v>16</v>
      </c>
      <c r="E57" s="11"/>
      <c r="F57"/>
    </row>
    <row r="58" spans="1:6" ht="21" customHeight="1" x14ac:dyDescent="0.25">
      <c r="A58" s="60" t="s">
        <v>20</v>
      </c>
      <c r="B58" s="163" t="s">
        <v>21</v>
      </c>
      <c r="C58" s="61" t="s">
        <v>22</v>
      </c>
      <c r="E58" s="9"/>
      <c r="F58"/>
    </row>
    <row r="59" spans="1:6" ht="23.25" customHeight="1" x14ac:dyDescent="0.25">
      <c r="A59" s="60" t="s">
        <v>23</v>
      </c>
      <c r="B59" s="163"/>
      <c r="C59" s="61" t="s">
        <v>24</v>
      </c>
      <c r="E59" s="9"/>
    </row>
    <row r="60" spans="1:6" x14ac:dyDescent="0.25">
      <c r="A60" s="60" t="s">
        <v>25</v>
      </c>
      <c r="B60" s="163"/>
      <c r="C60" s="61" t="s">
        <v>26</v>
      </c>
      <c r="E60" s="9"/>
      <c r="F60" s="11"/>
    </row>
    <row r="61" spans="1:6" x14ac:dyDescent="0.25">
      <c r="A61" s="60" t="s">
        <v>27</v>
      </c>
      <c r="B61" s="163"/>
      <c r="C61" s="61" t="s">
        <v>28</v>
      </c>
      <c r="E61" s="9"/>
      <c r="F61" s="12"/>
    </row>
    <row r="62" spans="1:6" x14ac:dyDescent="0.25">
      <c r="A62" s="60" t="s">
        <v>29</v>
      </c>
      <c r="B62" s="61" t="s">
        <v>184</v>
      </c>
      <c r="C62" s="110" t="s">
        <v>185</v>
      </c>
      <c r="E62" s="9"/>
      <c r="F62" s="12"/>
    </row>
    <row r="63" spans="1:6" ht="60" x14ac:dyDescent="0.25">
      <c r="A63" s="60" t="s">
        <v>117</v>
      </c>
      <c r="B63" s="97" t="s">
        <v>118</v>
      </c>
      <c r="C63" s="97" t="s">
        <v>119</v>
      </c>
      <c r="E63" s="9"/>
      <c r="F63" s="12"/>
    </row>
    <row r="64" spans="1:6" x14ac:dyDescent="0.25">
      <c r="A64" s="60" t="s">
        <v>120</v>
      </c>
      <c r="B64" s="97" t="s">
        <v>118</v>
      </c>
      <c r="C64" s="97" t="s">
        <v>121</v>
      </c>
      <c r="E64" s="9"/>
      <c r="F64" s="12"/>
    </row>
    <row r="65" spans="1:7" x14ac:dyDescent="0.25">
      <c r="A65" s="39"/>
      <c r="B65" s="39"/>
      <c r="C65" s="12"/>
      <c r="D65" s="12"/>
      <c r="E65" s="9"/>
      <c r="F65" s="12"/>
    </row>
    <row r="66" spans="1:7" ht="15" customHeight="1" x14ac:dyDescent="0.25">
      <c r="A66" s="43" t="s">
        <v>32</v>
      </c>
      <c r="F66" s="12"/>
    </row>
    <row r="67" spans="1:7" x14ac:dyDescent="0.25">
      <c r="A67" s="67" t="s">
        <v>48</v>
      </c>
      <c r="B67" s="68"/>
      <c r="C67" s="68"/>
      <c r="D67" s="68"/>
      <c r="E67" s="68"/>
      <c r="F67" s="68"/>
      <c r="G67" s="69"/>
    </row>
    <row r="68" spans="1:7" x14ac:dyDescent="0.25">
      <c r="A68" s="33" t="s">
        <v>14</v>
      </c>
      <c r="B68" s="33" t="s">
        <v>49</v>
      </c>
      <c r="C68" s="33" t="s">
        <v>50</v>
      </c>
      <c r="D68" s="33" t="s">
        <v>69</v>
      </c>
      <c r="E68" s="33" t="s">
        <v>70</v>
      </c>
      <c r="F68" s="33" t="s">
        <v>71</v>
      </c>
      <c r="G68" s="33" t="s">
        <v>72</v>
      </c>
    </row>
    <row r="69" spans="1:7" ht="23.25" customHeight="1" x14ac:dyDescent="0.25">
      <c r="A69" s="38" t="s">
        <v>79</v>
      </c>
      <c r="B69" s="33">
        <v>100</v>
      </c>
      <c r="C69" s="33">
        <v>10</v>
      </c>
      <c r="D69" s="33">
        <f>B69/C69</f>
        <v>10</v>
      </c>
      <c r="E69" s="34">
        <v>10</v>
      </c>
      <c r="F69" s="33">
        <v>90</v>
      </c>
      <c r="G69" s="33">
        <f>SUM(E69:F69)</f>
        <v>100</v>
      </c>
    </row>
    <row r="70" spans="1:7" ht="23.25" customHeight="1" x14ac:dyDescent="0.25">
      <c r="A70" s="35"/>
      <c r="B70" s="35"/>
      <c r="C70" s="35"/>
      <c r="D70" s="35"/>
      <c r="F70"/>
    </row>
    <row r="71" spans="1:7" ht="23.25" customHeight="1" x14ac:dyDescent="0.25">
      <c r="A71" s="176" t="s">
        <v>133</v>
      </c>
      <c r="B71" s="177"/>
      <c r="C71" s="177"/>
      <c r="D71" s="178"/>
      <c r="F71"/>
    </row>
    <row r="72" spans="1:7" ht="33" customHeight="1" x14ac:dyDescent="0.25">
      <c r="A72" s="179" t="s">
        <v>30</v>
      </c>
      <c r="B72" s="179"/>
      <c r="C72" s="72" t="s">
        <v>31</v>
      </c>
      <c r="D72" s="72">
        <v>32</v>
      </c>
      <c r="F72"/>
    </row>
    <row r="73" spans="1:7" ht="24" customHeight="1" x14ac:dyDescent="0.25">
      <c r="A73" s="180" t="s">
        <v>111</v>
      </c>
      <c r="B73" s="181"/>
      <c r="C73" s="73">
        <v>10</v>
      </c>
      <c r="D73" s="74">
        <f>C73*D72</f>
        <v>320</v>
      </c>
      <c r="F73"/>
    </row>
    <row r="74" spans="1:7" ht="24" customHeight="1" x14ac:dyDescent="0.25">
      <c r="A74" s="170" t="s">
        <v>134</v>
      </c>
      <c r="B74" s="171"/>
      <c r="C74" s="83">
        <f>0.5</f>
        <v>0.5</v>
      </c>
      <c r="D74" s="74">
        <f>C74*D72</f>
        <v>16</v>
      </c>
      <c r="F74"/>
    </row>
    <row r="75" spans="1:7" ht="24" customHeight="1" x14ac:dyDescent="0.25">
      <c r="A75" s="170" t="s">
        <v>135</v>
      </c>
      <c r="B75" s="171"/>
      <c r="C75" s="83">
        <f t="shared" ref="C75:C79" si="0">0.5</f>
        <v>0.5</v>
      </c>
      <c r="D75" s="74">
        <f>C75*D72</f>
        <v>16</v>
      </c>
      <c r="F75"/>
    </row>
    <row r="76" spans="1:7" ht="24" customHeight="1" x14ac:dyDescent="0.25">
      <c r="A76" s="170" t="s">
        <v>138</v>
      </c>
      <c r="B76" s="171"/>
      <c r="C76" s="83">
        <f t="shared" si="0"/>
        <v>0.5</v>
      </c>
      <c r="D76" s="74">
        <f>C76*D72</f>
        <v>16</v>
      </c>
      <c r="F76"/>
    </row>
    <row r="77" spans="1:7" ht="24" customHeight="1" x14ac:dyDescent="0.25">
      <c r="A77" s="174" t="s">
        <v>136</v>
      </c>
      <c r="B77" s="175"/>
      <c r="C77" s="83">
        <f t="shared" si="0"/>
        <v>0.5</v>
      </c>
      <c r="D77" s="74">
        <f>C77*D72</f>
        <v>16</v>
      </c>
      <c r="F77"/>
    </row>
    <row r="78" spans="1:7" ht="24" customHeight="1" x14ac:dyDescent="0.25">
      <c r="A78" s="174" t="s">
        <v>137</v>
      </c>
      <c r="B78" s="175"/>
      <c r="C78" s="83">
        <f t="shared" si="0"/>
        <v>0.5</v>
      </c>
      <c r="D78" s="74">
        <f>C78*D72</f>
        <v>16</v>
      </c>
      <c r="F78"/>
    </row>
    <row r="79" spans="1:7" ht="24" customHeight="1" x14ac:dyDescent="0.25">
      <c r="A79" s="174" t="s">
        <v>139</v>
      </c>
      <c r="B79" s="175"/>
      <c r="C79" s="83">
        <f t="shared" si="0"/>
        <v>0.5</v>
      </c>
      <c r="D79" s="74">
        <f>C79*D72</f>
        <v>16</v>
      </c>
      <c r="F79"/>
    </row>
    <row r="80" spans="1:7" ht="24" customHeight="1" x14ac:dyDescent="0.25">
      <c r="A80" s="172" t="s">
        <v>51</v>
      </c>
      <c r="B80" s="173"/>
      <c r="C80" s="75">
        <f>15-SUM(C73:C79)</f>
        <v>2</v>
      </c>
      <c r="D80" s="74">
        <f>C80*D72</f>
        <v>64</v>
      </c>
      <c r="F80"/>
    </row>
    <row r="81" spans="1:7" ht="21" customHeight="1" x14ac:dyDescent="0.25">
      <c r="A81" s="164" t="s">
        <v>33</v>
      </c>
      <c r="B81" s="165"/>
      <c r="C81" s="74">
        <f>SUM(C73:C80)</f>
        <v>15</v>
      </c>
      <c r="D81" s="74">
        <f>SUM(D73:D80)</f>
        <v>480</v>
      </c>
      <c r="F81"/>
    </row>
    <row r="82" spans="1:7" ht="24" customHeight="1" x14ac:dyDescent="0.25">
      <c r="A82" s="43" t="s">
        <v>130</v>
      </c>
      <c r="B82" s="77"/>
      <c r="C82" s="78"/>
      <c r="D82" s="78"/>
      <c r="F82"/>
    </row>
    <row r="83" spans="1:7" ht="24" customHeight="1" x14ac:dyDescent="0.25">
      <c r="A83" s="43" t="s">
        <v>107</v>
      </c>
      <c r="B83" s="9"/>
      <c r="C83" s="9"/>
      <c r="D83" s="9"/>
      <c r="F83"/>
    </row>
    <row r="84" spans="1:7" ht="24" customHeight="1" x14ac:dyDescent="0.25">
      <c r="A84" s="14" t="s">
        <v>124</v>
      </c>
      <c r="B84" s="15"/>
      <c r="C84" s="16"/>
      <c r="D84" s="10"/>
      <c r="E84" s="10"/>
      <c r="G84" s="14"/>
    </row>
    <row r="85" spans="1:7" ht="24" customHeight="1" x14ac:dyDescent="0.25">
      <c r="A85" s="14"/>
      <c r="B85" s="15"/>
      <c r="C85" s="16"/>
      <c r="D85" s="10"/>
      <c r="E85" s="10"/>
      <c r="F85" s="10"/>
      <c r="G85" s="10"/>
    </row>
    <row r="86" spans="1:7" ht="24" customHeight="1" x14ac:dyDescent="0.25">
      <c r="A86" s="14"/>
      <c r="B86" s="15"/>
      <c r="C86" s="16"/>
      <c r="D86" s="10"/>
      <c r="E86" s="10"/>
      <c r="F86" s="10"/>
      <c r="G86" s="10"/>
    </row>
    <row r="87" spans="1:7" ht="24" customHeight="1" x14ac:dyDescent="0.25">
      <c r="A87" s="14"/>
      <c r="B87" s="15"/>
      <c r="C87" s="16"/>
      <c r="D87" s="10"/>
      <c r="E87" s="10"/>
      <c r="F87" s="10"/>
      <c r="G87" s="10"/>
    </row>
    <row r="88" spans="1:7" ht="24" customHeight="1" x14ac:dyDescent="0.25">
      <c r="A88" s="14"/>
      <c r="B88" s="15"/>
      <c r="C88" s="16"/>
      <c r="D88" s="10"/>
      <c r="E88" s="10"/>
      <c r="F88" s="10"/>
      <c r="G88" s="10"/>
    </row>
    <row r="89" spans="1:7" ht="24" customHeight="1" x14ac:dyDescent="0.25">
      <c r="A89" s="14"/>
      <c r="B89" s="15"/>
      <c r="C89" s="16"/>
      <c r="D89" s="10"/>
      <c r="E89" s="10"/>
      <c r="F89" s="10"/>
      <c r="G89" s="10"/>
    </row>
    <row r="90" spans="1:7" ht="21.75" customHeight="1" x14ac:dyDescent="0.25">
      <c r="A90" s="14"/>
      <c r="B90" s="15"/>
      <c r="C90" s="16"/>
      <c r="D90" s="10"/>
      <c r="E90" s="10"/>
    </row>
    <row r="91" spans="1:7" ht="21.75" customHeight="1" x14ac:dyDescent="0.25">
      <c r="A91" s="14"/>
      <c r="B91" s="15"/>
      <c r="C91" s="16"/>
      <c r="D91" s="10"/>
      <c r="E91" s="10"/>
    </row>
    <row r="92" spans="1:7" ht="21.75" customHeight="1" x14ac:dyDescent="0.25">
      <c r="A92" s="14"/>
      <c r="B92" s="15"/>
      <c r="C92" s="16"/>
      <c r="D92" s="10"/>
      <c r="E92" s="10"/>
      <c r="F92"/>
    </row>
    <row r="93" spans="1:7" ht="21.75" customHeight="1" x14ac:dyDescent="0.25">
      <c r="A93" s="14"/>
      <c r="B93" s="15"/>
      <c r="C93" s="16"/>
      <c r="D93" s="10"/>
      <c r="E93" s="10"/>
      <c r="F93"/>
    </row>
    <row r="94" spans="1:7" ht="21.75" customHeight="1" x14ac:dyDescent="0.25">
      <c r="A94" s="14"/>
      <c r="B94" s="15"/>
      <c r="C94" s="16"/>
      <c r="D94" s="10"/>
      <c r="E94" s="10"/>
      <c r="F94"/>
    </row>
    <row r="95" spans="1:7" ht="21.75" customHeight="1" x14ac:dyDescent="0.25">
      <c r="A95" s="14"/>
      <c r="B95" s="15"/>
      <c r="C95" s="16"/>
      <c r="D95" s="10"/>
      <c r="F95"/>
    </row>
    <row r="96" spans="1:7" ht="21.75" customHeight="1" x14ac:dyDescent="0.25">
      <c r="A96" s="14"/>
      <c r="B96" s="15"/>
      <c r="C96" s="16"/>
      <c r="D96" s="10"/>
      <c r="F96"/>
    </row>
    <row r="97" spans="1:8" ht="21.75" customHeight="1" x14ac:dyDescent="0.25">
      <c r="A97" s="14"/>
      <c r="B97" s="15"/>
      <c r="C97" s="16"/>
      <c r="D97" s="10"/>
      <c r="F97"/>
    </row>
    <row r="98" spans="1:8" ht="21.75" customHeight="1" x14ac:dyDescent="0.25">
      <c r="A98" s="14"/>
      <c r="B98" s="15"/>
      <c r="C98" s="16"/>
      <c r="D98" s="10"/>
      <c r="F98"/>
    </row>
    <row r="99" spans="1:8" ht="21.75" customHeight="1" x14ac:dyDescent="0.25">
      <c r="A99" s="14"/>
      <c r="B99" s="15"/>
      <c r="C99" s="16"/>
      <c r="D99" s="10"/>
      <c r="F99"/>
    </row>
    <row r="100" spans="1:8" ht="21.75" customHeight="1" x14ac:dyDescent="0.25">
      <c r="A100" s="14"/>
      <c r="B100" s="15"/>
      <c r="C100" s="16"/>
      <c r="D100" s="10"/>
      <c r="F100"/>
    </row>
    <row r="101" spans="1:8" ht="48" customHeight="1" x14ac:dyDescent="0.25">
      <c r="A101" s="17" t="s">
        <v>34</v>
      </c>
      <c r="B101" s="9"/>
      <c r="C101" s="9"/>
      <c r="D101" s="9"/>
      <c r="E101" s="48"/>
      <c r="F101" s="48"/>
    </row>
    <row r="102" spans="1:8" ht="24" customHeight="1" x14ac:dyDescent="0.25">
      <c r="A102" s="8" t="s">
        <v>35</v>
      </c>
      <c r="B102" s="8" t="s">
        <v>36</v>
      </c>
      <c r="C102" s="8" t="s">
        <v>37</v>
      </c>
      <c r="D102" s="8" t="s">
        <v>38</v>
      </c>
      <c r="E102" s="8" t="s">
        <v>39</v>
      </c>
      <c r="F102" s="8" t="s">
        <v>40</v>
      </c>
      <c r="G102" s="40"/>
      <c r="H102" s="40"/>
    </row>
    <row r="103" spans="1:8" ht="28.9" customHeight="1" x14ac:dyDescent="0.25">
      <c r="A103" s="50" t="s">
        <v>41</v>
      </c>
      <c r="B103" s="50" t="s">
        <v>43</v>
      </c>
      <c r="C103" s="54">
        <v>1</v>
      </c>
      <c r="D103" s="54">
        <v>95</v>
      </c>
      <c r="E103" s="52">
        <v>8.3333333333333329E-2</v>
      </c>
      <c r="F103" s="50" t="s">
        <v>42</v>
      </c>
      <c r="G103" s="40"/>
      <c r="H103" s="40"/>
    </row>
    <row r="104" spans="1:8" ht="25.5" customHeight="1" x14ac:dyDescent="0.25">
      <c r="A104" s="166" t="s">
        <v>44</v>
      </c>
      <c r="B104" s="50" t="s">
        <v>45</v>
      </c>
      <c r="C104" s="168">
        <v>45</v>
      </c>
      <c r="D104" s="54">
        <v>95</v>
      </c>
      <c r="E104" s="64" t="s">
        <v>115</v>
      </c>
      <c r="F104" s="53" t="s">
        <v>42</v>
      </c>
    </row>
    <row r="105" spans="1:8" ht="33.75" customHeight="1" x14ac:dyDescent="0.25">
      <c r="A105" s="167"/>
      <c r="B105" s="50" t="s">
        <v>46</v>
      </c>
      <c r="C105" s="169"/>
      <c r="D105" s="55">
        <v>60</v>
      </c>
      <c r="E105" s="57" t="s">
        <v>116</v>
      </c>
      <c r="F105" s="56" t="s">
        <v>47</v>
      </c>
    </row>
    <row r="106" spans="1:8" ht="41.65" customHeight="1" x14ac:dyDescent="0.25">
      <c r="C106" s="36"/>
    </row>
    <row r="107" spans="1:8" x14ac:dyDescent="0.25">
      <c r="C107" s="39"/>
      <c r="D107" s="39"/>
    </row>
    <row r="108" spans="1:8" x14ac:dyDescent="0.25">
      <c r="C108" s="39"/>
      <c r="D108" s="39"/>
    </row>
    <row r="109" spans="1:8" x14ac:dyDescent="0.25">
      <c r="C109" s="39"/>
      <c r="D109" s="39"/>
    </row>
    <row r="110" spans="1:8" x14ac:dyDescent="0.25">
      <c r="A110" s="9"/>
      <c r="C110" s="41"/>
      <c r="D110" s="41"/>
    </row>
    <row r="111" spans="1:8" x14ac:dyDescent="0.25">
      <c r="C111" s="39"/>
      <c r="D111" s="39"/>
    </row>
    <row r="112" spans="1:8" x14ac:dyDescent="0.25">
      <c r="C112" s="39"/>
      <c r="D112" s="39"/>
    </row>
    <row r="113" spans="3:4" x14ac:dyDescent="0.25">
      <c r="C113" s="39"/>
      <c r="D113" s="39"/>
    </row>
    <row r="114" spans="3:4" x14ac:dyDescent="0.25">
      <c r="C114" s="41"/>
      <c r="D114" s="41"/>
    </row>
    <row r="115" spans="3:4" x14ac:dyDescent="0.25">
      <c r="C115" s="19"/>
      <c r="D115" s="19"/>
    </row>
    <row r="116" spans="3:4" x14ac:dyDescent="0.25">
      <c r="C116" s="48"/>
      <c r="D116" s="48"/>
    </row>
    <row r="117" spans="3:4" x14ac:dyDescent="0.25">
      <c r="C117" s="48"/>
      <c r="D117" s="48"/>
    </row>
    <row r="118" spans="3:4" x14ac:dyDescent="0.25">
      <c r="C118" s="40"/>
      <c r="D118" s="40"/>
    </row>
    <row r="119" spans="3:4" x14ac:dyDescent="0.25">
      <c r="C119" s="40"/>
      <c r="D119" s="40"/>
    </row>
  </sheetData>
  <mergeCells count="18">
    <mergeCell ref="A75:B75"/>
    <mergeCell ref="A71:D71"/>
    <mergeCell ref="A72:B72"/>
    <mergeCell ref="A73:B73"/>
    <mergeCell ref="A74:B74"/>
    <mergeCell ref="A81:B81"/>
    <mergeCell ref="A104:A105"/>
    <mergeCell ref="C104:C105"/>
    <mergeCell ref="A76:B76"/>
    <mergeCell ref="A80:B80"/>
    <mergeCell ref="A77:B77"/>
    <mergeCell ref="A78:B78"/>
    <mergeCell ref="A79:B79"/>
    <mergeCell ref="A5:F5"/>
    <mergeCell ref="E16:E21"/>
    <mergeCell ref="E22:E25"/>
    <mergeCell ref="E26:E27"/>
    <mergeCell ref="B58:B61"/>
  </mergeCells>
  <phoneticPr fontId="15" type="noConversion"/>
  <pageMargins left="0.25" right="0.25" top="0.75" bottom="0.75" header="0.3" footer="0.3"/>
  <pageSetup paperSize="9" scale="5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55" zoomScaleNormal="55" workbookViewId="0">
      <selection activeCell="G6" sqref="G6"/>
    </sheetView>
  </sheetViews>
  <sheetFormatPr defaultColWidth="9.28515625" defaultRowHeight="22.5" x14ac:dyDescent="0.35"/>
  <cols>
    <col min="1" max="1" width="18.28515625" style="79" bestFit="1" customWidth="1"/>
    <col min="2" max="3" width="20.7109375" style="79" customWidth="1"/>
    <col min="4" max="7" width="11.28515625" style="79" customWidth="1"/>
    <col min="8" max="9" width="21.28515625" style="79" customWidth="1"/>
    <col min="10" max="10" width="6.7109375" style="79" customWidth="1"/>
    <col min="11" max="12" width="20.7109375" style="79" customWidth="1"/>
    <col min="13" max="13" width="7.28515625" style="79" customWidth="1"/>
    <col min="14" max="14" width="9.28515625" style="80"/>
    <col min="15" max="15" width="20.28515625" style="79" customWidth="1"/>
    <col min="16" max="17" width="20.7109375" style="79" customWidth="1"/>
    <col min="18" max="18" width="9.42578125" style="79" customWidth="1"/>
    <col min="19" max="20" width="20.7109375" style="79" customWidth="1"/>
    <col min="21" max="21" width="9.42578125" style="79" customWidth="1"/>
    <col min="22" max="23" width="20.7109375" style="79" customWidth="1"/>
    <col min="24" max="24" width="7.28515625" style="79" customWidth="1"/>
    <col min="25" max="26" width="20.7109375" style="79" customWidth="1"/>
    <col min="27" max="27" width="7.28515625" style="79" customWidth="1"/>
    <col min="28" max="16384" width="9.28515625" style="80"/>
  </cols>
  <sheetData>
    <row r="1" spans="1:27" x14ac:dyDescent="0.35"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67.5" x14ac:dyDescent="0.35">
      <c r="A2" s="85" t="s">
        <v>131</v>
      </c>
      <c r="B2" s="81">
        <v>1</v>
      </c>
      <c r="C2" s="81">
        <v>2</v>
      </c>
      <c r="D2" s="81">
        <v>3</v>
      </c>
      <c r="E2" s="81">
        <v>4</v>
      </c>
      <c r="F2" s="81">
        <v>5</v>
      </c>
      <c r="G2" s="81">
        <v>6</v>
      </c>
      <c r="H2" s="81">
        <v>7</v>
      </c>
      <c r="I2" s="81">
        <v>8</v>
      </c>
      <c r="J2" s="81">
        <v>9</v>
      </c>
      <c r="K2" s="81">
        <v>10</v>
      </c>
      <c r="L2" s="81">
        <v>11</v>
      </c>
      <c r="M2" s="81">
        <v>12</v>
      </c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93" customHeight="1" x14ac:dyDescent="0.35">
      <c r="A3" s="81" t="s">
        <v>53</v>
      </c>
      <c r="B3" s="87" t="s">
        <v>222</v>
      </c>
      <c r="C3" s="87" t="s">
        <v>222</v>
      </c>
      <c r="D3" s="82"/>
      <c r="E3" s="82"/>
      <c r="F3" s="82"/>
      <c r="G3" s="82"/>
      <c r="H3" s="87" t="s">
        <v>229</v>
      </c>
      <c r="I3" s="87" t="s">
        <v>229</v>
      </c>
      <c r="J3" s="82"/>
      <c r="K3" s="87" t="s">
        <v>232</v>
      </c>
      <c r="L3" s="87" t="s">
        <v>232</v>
      </c>
      <c r="M3" s="82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27" ht="93" customHeight="1" x14ac:dyDescent="0.35">
      <c r="A4" s="81" t="s">
        <v>54</v>
      </c>
      <c r="B4" s="87" t="s">
        <v>223</v>
      </c>
      <c r="C4" s="87" t="s">
        <v>223</v>
      </c>
      <c r="D4" s="82"/>
      <c r="E4" s="82"/>
      <c r="F4" s="82"/>
      <c r="G4" s="82"/>
      <c r="H4" s="87" t="s">
        <v>230</v>
      </c>
      <c r="I4" s="87" t="s">
        <v>230</v>
      </c>
      <c r="J4" s="82"/>
      <c r="K4" s="87" t="s">
        <v>233</v>
      </c>
      <c r="L4" s="87" t="s">
        <v>233</v>
      </c>
      <c r="M4" s="82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1:27" ht="93" customHeight="1" x14ac:dyDescent="0.35">
      <c r="A5" s="81" t="s">
        <v>55</v>
      </c>
      <c r="B5" s="87" t="s">
        <v>224</v>
      </c>
      <c r="C5" s="87" t="s">
        <v>224</v>
      </c>
      <c r="D5" s="82"/>
      <c r="E5" s="82"/>
      <c r="F5" s="82"/>
      <c r="G5" s="82"/>
      <c r="H5" s="87" t="s">
        <v>231</v>
      </c>
      <c r="I5" s="87" t="s">
        <v>231</v>
      </c>
      <c r="J5" s="82"/>
      <c r="K5" s="87" t="s">
        <v>234</v>
      </c>
      <c r="L5" s="87" t="s">
        <v>234</v>
      </c>
      <c r="M5" s="82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1:27" ht="93" customHeight="1" x14ac:dyDescent="0.35">
      <c r="A6" s="81" t="s">
        <v>56</v>
      </c>
      <c r="B6" s="87" t="s">
        <v>225</v>
      </c>
      <c r="C6" s="87" t="s">
        <v>225</v>
      </c>
      <c r="D6" s="82"/>
      <c r="E6" s="82"/>
      <c r="F6" s="82"/>
      <c r="G6" s="82"/>
      <c r="H6" s="82"/>
      <c r="I6" s="82"/>
      <c r="J6" s="82"/>
      <c r="K6" s="82"/>
      <c r="L6" s="82"/>
      <c r="M6" s="82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1:27" ht="93" customHeight="1" x14ac:dyDescent="0.35">
      <c r="A7" s="81" t="s">
        <v>57</v>
      </c>
      <c r="B7" s="87" t="s">
        <v>226</v>
      </c>
      <c r="C7" s="87" t="s">
        <v>226</v>
      </c>
      <c r="D7" s="82"/>
      <c r="E7" s="82"/>
      <c r="F7" s="82"/>
      <c r="G7" s="82"/>
      <c r="H7" s="82"/>
      <c r="I7" s="82"/>
      <c r="J7" s="82"/>
      <c r="K7" s="82"/>
      <c r="L7" s="82"/>
      <c r="M7" s="82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93" customHeight="1" x14ac:dyDescent="0.35">
      <c r="A8" s="81" t="s">
        <v>58</v>
      </c>
      <c r="B8" s="87" t="s">
        <v>227</v>
      </c>
      <c r="C8" s="87" t="s">
        <v>227</v>
      </c>
      <c r="D8" s="82"/>
      <c r="E8" s="82"/>
      <c r="F8" s="82"/>
      <c r="G8" s="82"/>
      <c r="H8" s="82"/>
      <c r="I8" s="82"/>
      <c r="J8" s="82"/>
      <c r="K8" s="82"/>
      <c r="L8" s="82"/>
      <c r="M8" s="82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</row>
    <row r="9" spans="1:27" ht="84" customHeight="1" x14ac:dyDescent="0.35">
      <c r="A9" s="81" t="s">
        <v>59</v>
      </c>
      <c r="B9" s="82"/>
      <c r="C9" s="82"/>
      <c r="D9" s="82"/>
      <c r="E9" s="82"/>
      <c r="F9" s="82"/>
      <c r="G9" s="82"/>
      <c r="H9" s="82"/>
      <c r="I9" s="82"/>
      <c r="J9" s="82"/>
      <c r="K9" s="84" t="s">
        <v>140</v>
      </c>
      <c r="L9" s="84" t="s">
        <v>140</v>
      </c>
      <c r="M9" s="82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pans="1:27" ht="91.9" customHeight="1" x14ac:dyDescent="0.35">
      <c r="A10" s="81" t="s">
        <v>60</v>
      </c>
      <c r="B10" s="87" t="s">
        <v>228</v>
      </c>
      <c r="C10" s="87" t="s">
        <v>228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 spans="1:27" x14ac:dyDescent="0.35"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1:27" x14ac:dyDescent="0.35"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1:27" x14ac:dyDescent="0.35"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1:27" x14ac:dyDescent="0.35"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1:27" x14ac:dyDescent="0.35"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1:27" x14ac:dyDescent="0.35"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15:27" x14ac:dyDescent="0.35"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15:27" x14ac:dyDescent="0.35"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</row>
    <row r="19" spans="15:27" x14ac:dyDescent="0.35"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</row>
    <row r="20" spans="15:27" x14ac:dyDescent="0.35"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</row>
    <row r="21" spans="15:27" x14ac:dyDescent="0.35"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spans="15:27" x14ac:dyDescent="0.35"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</row>
    <row r="23" spans="15:27" x14ac:dyDescent="0.35"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</row>
    <row r="24" spans="15:27" x14ac:dyDescent="0.35"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 spans="15:27" x14ac:dyDescent="0.35"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</row>
    <row r="26" spans="15:27" x14ac:dyDescent="0.35"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</row>
    <row r="27" spans="15:27" x14ac:dyDescent="0.35"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15:27" x14ac:dyDescent="0.35"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61" zoomScaleNormal="100" workbookViewId="0">
      <selection activeCell="G16" sqref="G16"/>
    </sheetView>
  </sheetViews>
  <sheetFormatPr defaultRowHeight="15" x14ac:dyDescent="0.25"/>
  <cols>
    <col min="1" max="1" width="17.42578125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28515625" customWidth="1"/>
    <col min="8" max="8" width="6.42578125" bestFit="1" customWidth="1"/>
    <col min="9" max="9" width="18.5703125" bestFit="1" customWidth="1"/>
    <col min="10" max="10" width="17.71093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7109375" customWidth="1"/>
  </cols>
  <sheetData>
    <row r="1" spans="1:11" x14ac:dyDescent="0.25">
      <c r="K1" s="2"/>
    </row>
    <row r="2" spans="1:11" x14ac:dyDescent="0.25">
      <c r="K2" s="2"/>
    </row>
    <row r="3" spans="1:11" x14ac:dyDescent="0.25">
      <c r="G3" s="19"/>
      <c r="H3" s="19"/>
      <c r="I3" s="19"/>
      <c r="J3" s="19"/>
      <c r="K3" s="19"/>
    </row>
    <row r="4" spans="1:11" ht="15.75" thickBot="1" x14ac:dyDescent="0.3">
      <c r="A4" s="3"/>
      <c r="B4" s="3"/>
      <c r="C4" s="3"/>
      <c r="D4" s="4"/>
      <c r="E4" s="4"/>
      <c r="F4" s="3"/>
      <c r="G4" s="19"/>
      <c r="H4" s="19"/>
      <c r="I4" s="19"/>
      <c r="J4" s="19"/>
      <c r="K4" s="19"/>
    </row>
    <row r="5" spans="1:11" x14ac:dyDescent="0.25">
      <c r="A5" s="137"/>
      <c r="B5" s="137"/>
      <c r="C5" s="137"/>
      <c r="D5" s="137"/>
      <c r="E5" s="137"/>
      <c r="F5" s="137"/>
      <c r="G5" s="19"/>
      <c r="H5" s="19"/>
      <c r="I5" s="19"/>
      <c r="J5" s="19"/>
      <c r="K5" s="19"/>
    </row>
    <row r="6" spans="1:11" x14ac:dyDescent="0.25">
      <c r="G6" s="19"/>
      <c r="H6" s="19"/>
      <c r="I6" s="19"/>
      <c r="J6" s="19"/>
      <c r="K6" s="19"/>
    </row>
    <row r="7" spans="1:11" x14ac:dyDescent="0.25">
      <c r="A7" s="5" t="s">
        <v>0</v>
      </c>
      <c r="B7" t="s">
        <v>141</v>
      </c>
      <c r="C7" s="9"/>
      <c r="D7" s="9"/>
      <c r="E7" s="9"/>
      <c r="F7" s="9"/>
      <c r="G7" s="9"/>
      <c r="H7" s="9"/>
      <c r="I7" s="9"/>
    </row>
    <row r="8" spans="1:11" x14ac:dyDescent="0.25">
      <c r="A8" s="5" t="s">
        <v>1</v>
      </c>
      <c r="B8" s="1" t="s">
        <v>216</v>
      </c>
      <c r="C8" s="9"/>
      <c r="D8" s="9"/>
      <c r="E8" s="9"/>
      <c r="F8" s="9"/>
      <c r="G8" s="9"/>
      <c r="H8" s="9"/>
      <c r="I8" s="9"/>
    </row>
    <row r="9" spans="1:11" x14ac:dyDescent="0.25">
      <c r="A9" s="5" t="s">
        <v>2</v>
      </c>
      <c r="B9" s="59" t="s">
        <v>252</v>
      </c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25">
      <c r="A10" s="5" t="s">
        <v>3</v>
      </c>
      <c r="B10" s="49">
        <v>44909</v>
      </c>
      <c r="C10" s="9"/>
      <c r="D10" s="9"/>
      <c r="E10" s="9"/>
      <c r="F10" s="9"/>
      <c r="G10" s="9"/>
      <c r="H10" s="9"/>
      <c r="I10" s="9"/>
    </row>
    <row r="11" spans="1:11" x14ac:dyDescent="0.25">
      <c r="A11" s="5" t="s">
        <v>4</v>
      </c>
      <c r="B11" s="1" t="s">
        <v>217</v>
      </c>
      <c r="C11" s="9"/>
      <c r="D11" s="9"/>
      <c r="E11" s="9"/>
      <c r="F11" s="9"/>
      <c r="G11" s="9"/>
      <c r="H11" s="9"/>
      <c r="I11" s="9"/>
    </row>
    <row r="12" spans="1:11" x14ac:dyDescent="0.25">
      <c r="A12" s="5"/>
      <c r="C12" s="9"/>
      <c r="D12" s="9"/>
      <c r="E12" s="9"/>
      <c r="F12" s="9"/>
      <c r="G12" s="9"/>
      <c r="H12" s="9"/>
      <c r="I12" s="9"/>
    </row>
    <row r="13" spans="1:11" x14ac:dyDescent="0.25">
      <c r="A13" s="6" t="s">
        <v>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1" x14ac:dyDescent="0.25">
      <c r="B14" s="20"/>
    </row>
    <row r="15" spans="1:11" x14ac:dyDescent="0.25">
      <c r="A15" s="17" t="s">
        <v>61</v>
      </c>
    </row>
    <row r="16" spans="1:11" ht="45" x14ac:dyDescent="0.25">
      <c r="A16" s="188" t="s">
        <v>7</v>
      </c>
      <c r="B16" s="188"/>
      <c r="C16" s="13" t="s">
        <v>62</v>
      </c>
    </row>
    <row r="17" spans="1:11" x14ac:dyDescent="0.25">
      <c r="A17" s="189" t="s">
        <v>93</v>
      </c>
      <c r="B17" s="189"/>
      <c r="C17" s="58" t="s">
        <v>94</v>
      </c>
    </row>
    <row r="19" spans="1:11" x14ac:dyDescent="0.25">
      <c r="A19" s="17" t="s">
        <v>63</v>
      </c>
    </row>
    <row r="20" spans="1:11" x14ac:dyDescent="0.25">
      <c r="A20" t="s">
        <v>64</v>
      </c>
      <c r="B20" t="s">
        <v>132</v>
      </c>
    </row>
    <row r="21" spans="1:11" x14ac:dyDescent="0.25">
      <c r="A21" t="s">
        <v>125</v>
      </c>
      <c r="B21" s="21">
        <v>50</v>
      </c>
    </row>
    <row r="22" spans="1:11" x14ac:dyDescent="0.25">
      <c r="A22" s="5"/>
    </row>
    <row r="23" spans="1:11" x14ac:dyDescent="0.25">
      <c r="A23" s="18" t="s">
        <v>65</v>
      </c>
      <c r="B23" s="22"/>
      <c r="C23" s="22"/>
      <c r="D23" s="22"/>
      <c r="E23" s="22"/>
    </row>
    <row r="24" spans="1:11" x14ac:dyDescent="0.25">
      <c r="A24" s="17"/>
      <c r="B24" s="23"/>
      <c r="C24" s="24"/>
      <c r="D24" s="25"/>
      <c r="E24" s="10"/>
    </row>
    <row r="25" spans="1:11" x14ac:dyDescent="0.25">
      <c r="A25" s="190" t="s">
        <v>66</v>
      </c>
      <c r="B25" s="191"/>
      <c r="C25" s="191"/>
      <c r="D25" s="191"/>
      <c r="E25" s="192"/>
      <c r="G25" s="184" t="s">
        <v>127</v>
      </c>
      <c r="H25" s="185"/>
      <c r="I25" s="185"/>
      <c r="J25" s="185"/>
      <c r="K25" s="186"/>
    </row>
    <row r="26" spans="1:11" x14ac:dyDescent="0.25">
      <c r="A26" s="26"/>
      <c r="E26" s="27"/>
      <c r="G26" s="26"/>
      <c r="K26" s="27"/>
    </row>
    <row r="27" spans="1:11" x14ac:dyDescent="0.25">
      <c r="A27" s="26"/>
      <c r="E27" s="27"/>
      <c r="G27" s="26"/>
      <c r="K27" s="27"/>
    </row>
    <row r="28" spans="1:11" x14ac:dyDescent="0.25">
      <c r="A28" s="26"/>
      <c r="E28" s="27"/>
      <c r="G28" s="26"/>
      <c r="K28" s="27"/>
    </row>
    <row r="29" spans="1:11" x14ac:dyDescent="0.25">
      <c r="A29" s="26"/>
      <c r="E29" s="27"/>
      <c r="G29" s="26"/>
      <c r="K29" s="27"/>
    </row>
    <row r="30" spans="1:11" x14ac:dyDescent="0.25">
      <c r="A30" s="26"/>
      <c r="E30" s="27"/>
      <c r="G30" s="26"/>
      <c r="K30" s="27"/>
    </row>
    <row r="31" spans="1:11" x14ac:dyDescent="0.25">
      <c r="A31" s="26"/>
      <c r="E31" s="27"/>
      <c r="G31" s="26"/>
      <c r="K31" s="27"/>
    </row>
    <row r="32" spans="1:11" x14ac:dyDescent="0.25">
      <c r="A32" s="26"/>
      <c r="E32" s="27"/>
      <c r="G32" s="26"/>
      <c r="K32" s="27"/>
    </row>
    <row r="33" spans="1:13" x14ac:dyDescent="0.25">
      <c r="A33" s="26"/>
      <c r="E33" s="27"/>
      <c r="G33" s="26"/>
      <c r="K33" s="27"/>
    </row>
    <row r="34" spans="1:13" x14ac:dyDescent="0.25">
      <c r="A34" s="26"/>
      <c r="E34" s="27"/>
      <c r="G34" s="26"/>
      <c r="K34" s="27"/>
    </row>
    <row r="35" spans="1:13" x14ac:dyDescent="0.25">
      <c r="A35" s="26"/>
      <c r="E35" s="27"/>
      <c r="G35" s="26"/>
      <c r="K35" s="27"/>
    </row>
    <row r="36" spans="1:13" x14ac:dyDescent="0.25">
      <c r="A36" s="26"/>
      <c r="E36" s="27"/>
      <c r="G36" s="26"/>
      <c r="K36" s="27"/>
    </row>
    <row r="37" spans="1:13" x14ac:dyDescent="0.25">
      <c r="A37" s="26"/>
      <c r="E37" s="27"/>
      <c r="G37" s="26"/>
      <c r="K37" s="27"/>
    </row>
    <row r="38" spans="1:13" x14ac:dyDescent="0.25">
      <c r="A38" s="26"/>
      <c r="E38" s="27"/>
      <c r="G38" s="26"/>
      <c r="K38" s="27"/>
    </row>
    <row r="39" spans="1:13" x14ac:dyDescent="0.25">
      <c r="A39" s="28"/>
      <c r="B39" s="29"/>
      <c r="C39" s="29"/>
      <c r="D39" s="29"/>
      <c r="E39" s="30"/>
      <c r="G39" s="28"/>
      <c r="H39" s="29"/>
      <c r="I39" s="29"/>
      <c r="J39" s="29"/>
      <c r="K39" s="30"/>
    </row>
    <row r="41" spans="1:13" x14ac:dyDescent="0.25">
      <c r="G41" s="10"/>
      <c r="H41" s="10"/>
      <c r="I41" s="10"/>
      <c r="J41" s="10"/>
      <c r="K41" s="10"/>
      <c r="L41" s="10"/>
      <c r="M41" s="10"/>
    </row>
    <row r="42" spans="1:13" x14ac:dyDescent="0.25">
      <c r="G42" s="10"/>
      <c r="H42" s="10"/>
      <c r="I42" s="10"/>
      <c r="J42" s="10"/>
      <c r="K42" s="10"/>
      <c r="L42" s="10"/>
      <c r="M42" s="10"/>
    </row>
    <row r="43" spans="1:13" ht="30" x14ac:dyDescent="0.25">
      <c r="A43" s="31" t="s">
        <v>126</v>
      </c>
      <c r="B43" s="31" t="s">
        <v>52</v>
      </c>
      <c r="C43" s="76" t="s">
        <v>67</v>
      </c>
      <c r="D43" s="66" t="s">
        <v>128</v>
      </c>
    </row>
    <row r="44" spans="1:13" x14ac:dyDescent="0.25">
      <c r="A44" s="132" t="s">
        <v>259</v>
      </c>
      <c r="B44" s="33" t="s">
        <v>260</v>
      </c>
      <c r="C44" s="33">
        <v>29.89</v>
      </c>
      <c r="D44" s="71">
        <v>27.1</v>
      </c>
      <c r="E44" s="10"/>
    </row>
    <row r="45" spans="1:13" ht="15" customHeight="1" x14ac:dyDescent="0.25">
      <c r="A45" s="33" t="s">
        <v>261</v>
      </c>
      <c r="B45" s="33" t="s">
        <v>260</v>
      </c>
      <c r="C45" s="33">
        <v>30.27</v>
      </c>
      <c r="D45" s="71">
        <v>27.25</v>
      </c>
      <c r="E45" s="10"/>
    </row>
    <row r="46" spans="1:13" x14ac:dyDescent="0.25">
      <c r="A46" s="33" t="s">
        <v>262</v>
      </c>
      <c r="B46" s="33" t="s">
        <v>263</v>
      </c>
      <c r="C46" s="33">
        <v>30.08</v>
      </c>
      <c r="D46" s="71">
        <v>27.13</v>
      </c>
      <c r="E46" s="10"/>
    </row>
    <row r="47" spans="1:13" ht="15" customHeight="1" x14ac:dyDescent="0.25">
      <c r="A47" s="33" t="s">
        <v>264</v>
      </c>
      <c r="B47" s="33" t="s">
        <v>263</v>
      </c>
      <c r="C47" s="33">
        <v>29.89</v>
      </c>
      <c r="D47" s="71">
        <v>26.96</v>
      </c>
      <c r="E47" s="10"/>
    </row>
    <row r="48" spans="1:13" x14ac:dyDescent="0.25">
      <c r="A48" s="33" t="s">
        <v>265</v>
      </c>
      <c r="B48" s="33" t="s">
        <v>266</v>
      </c>
      <c r="C48" s="33">
        <v>30.54</v>
      </c>
      <c r="D48" s="71">
        <v>27.25</v>
      </c>
      <c r="E48" s="10"/>
    </row>
    <row r="49" spans="1:4" ht="15" customHeight="1" x14ac:dyDescent="0.25">
      <c r="A49" s="33" t="s">
        <v>267</v>
      </c>
      <c r="B49" s="33" t="s">
        <v>266</v>
      </c>
      <c r="C49" s="33">
        <v>30.46</v>
      </c>
      <c r="D49" s="71">
        <v>27.24</v>
      </c>
    </row>
    <row r="50" spans="1:4" ht="16.5" customHeight="1" x14ac:dyDescent="0.25">
      <c r="A50" s="33" t="s">
        <v>268</v>
      </c>
      <c r="B50" s="33" t="s">
        <v>269</v>
      </c>
      <c r="C50" s="33">
        <v>29.4</v>
      </c>
      <c r="D50" s="71">
        <v>26.23</v>
      </c>
    </row>
    <row r="51" spans="1:4" ht="16.5" customHeight="1" x14ac:dyDescent="0.25">
      <c r="A51" s="33" t="s">
        <v>270</v>
      </c>
      <c r="B51" s="33" t="s">
        <v>269</v>
      </c>
      <c r="C51" s="33">
        <v>29.33</v>
      </c>
      <c r="D51" s="71">
        <v>26.17</v>
      </c>
    </row>
    <row r="52" spans="1:4" ht="16.5" customHeight="1" x14ac:dyDescent="0.25">
      <c r="A52" s="33" t="s">
        <v>271</v>
      </c>
      <c r="B52" s="33" t="s">
        <v>272</v>
      </c>
      <c r="C52" s="33">
        <v>32.5</v>
      </c>
      <c r="D52" s="71">
        <v>29.51</v>
      </c>
    </row>
    <row r="53" spans="1:4" ht="16.5" customHeight="1" x14ac:dyDescent="0.25">
      <c r="A53" s="33" t="s">
        <v>273</v>
      </c>
      <c r="B53" s="33" t="s">
        <v>272</v>
      </c>
      <c r="C53" s="33">
        <v>32.21</v>
      </c>
      <c r="D53" s="71">
        <v>29.2</v>
      </c>
    </row>
    <row r="54" spans="1:4" x14ac:dyDescent="0.25">
      <c r="A54" s="54" t="s">
        <v>274</v>
      </c>
      <c r="B54" s="54" t="s">
        <v>275</v>
      </c>
      <c r="C54" s="54">
        <v>29.56</v>
      </c>
      <c r="D54" s="54">
        <v>26.39</v>
      </c>
    </row>
    <row r="55" spans="1:4" x14ac:dyDescent="0.25">
      <c r="A55" s="54" t="s">
        <v>276</v>
      </c>
      <c r="B55" s="54" t="s">
        <v>275</v>
      </c>
      <c r="C55" s="54">
        <v>29.24</v>
      </c>
      <c r="D55" s="54">
        <v>26.28</v>
      </c>
    </row>
    <row r="56" spans="1:4" x14ac:dyDescent="0.25">
      <c r="A56" s="54" t="s">
        <v>277</v>
      </c>
      <c r="B56" s="54" t="s">
        <v>278</v>
      </c>
      <c r="C56" s="54">
        <v>30.07</v>
      </c>
      <c r="D56" s="54">
        <v>26.55</v>
      </c>
    </row>
    <row r="57" spans="1:4" x14ac:dyDescent="0.25">
      <c r="A57" s="54" t="s">
        <v>279</v>
      </c>
      <c r="B57" s="54" t="s">
        <v>278</v>
      </c>
      <c r="C57" s="54">
        <v>30.05</v>
      </c>
      <c r="D57" s="54">
        <v>26.46</v>
      </c>
    </row>
    <row r="58" spans="1:4" x14ac:dyDescent="0.25">
      <c r="A58" s="54" t="s">
        <v>280</v>
      </c>
      <c r="B58" s="54" t="s">
        <v>281</v>
      </c>
      <c r="C58" s="54">
        <v>31.25</v>
      </c>
      <c r="D58" s="54">
        <v>29.21</v>
      </c>
    </row>
    <row r="59" spans="1:4" x14ac:dyDescent="0.25">
      <c r="A59" s="54" t="s">
        <v>282</v>
      </c>
      <c r="B59" s="54" t="s">
        <v>281</v>
      </c>
      <c r="C59" s="54">
        <v>31.18</v>
      </c>
      <c r="D59" s="54">
        <v>29.21</v>
      </c>
    </row>
    <row r="60" spans="1:4" x14ac:dyDescent="0.25">
      <c r="A60" s="54" t="s">
        <v>283</v>
      </c>
      <c r="B60" s="54" t="s">
        <v>281</v>
      </c>
      <c r="C60" s="54">
        <v>31.88</v>
      </c>
      <c r="D60" s="54">
        <v>29.57</v>
      </c>
    </row>
    <row r="61" spans="1:4" x14ac:dyDescent="0.25">
      <c r="A61" s="54" t="s">
        <v>284</v>
      </c>
      <c r="B61" s="54" t="s">
        <v>281</v>
      </c>
      <c r="C61" s="54">
        <v>31.17</v>
      </c>
      <c r="D61" s="54">
        <v>29.55</v>
      </c>
    </row>
    <row r="62" spans="1:4" x14ac:dyDescent="0.25">
      <c r="A62" s="54" t="s">
        <v>285</v>
      </c>
      <c r="B62" s="54" t="s">
        <v>286</v>
      </c>
      <c r="C62" s="54">
        <v>30.8</v>
      </c>
      <c r="D62" s="54">
        <v>28.38</v>
      </c>
    </row>
    <row r="63" spans="1:4" x14ac:dyDescent="0.25">
      <c r="A63" s="54" t="s">
        <v>287</v>
      </c>
      <c r="B63" s="54" t="s">
        <v>286</v>
      </c>
      <c r="C63" s="54">
        <v>30.56</v>
      </c>
      <c r="D63" s="54">
        <v>28.49</v>
      </c>
    </row>
    <row r="64" spans="1:4" x14ac:dyDescent="0.25">
      <c r="A64" s="54" t="s">
        <v>288</v>
      </c>
      <c r="B64" s="54" t="s">
        <v>286</v>
      </c>
      <c r="C64" s="54">
        <v>31.05</v>
      </c>
      <c r="D64" s="54">
        <v>28.75</v>
      </c>
    </row>
    <row r="65" spans="1:6" x14ac:dyDescent="0.25">
      <c r="A65" s="54" t="s">
        <v>289</v>
      </c>
      <c r="B65" s="54" t="s">
        <v>286</v>
      </c>
      <c r="C65" s="54">
        <v>30.8</v>
      </c>
      <c r="D65" s="54">
        <v>28.61</v>
      </c>
    </row>
    <row r="66" spans="1:6" x14ac:dyDescent="0.25">
      <c r="A66" s="54" t="s">
        <v>290</v>
      </c>
      <c r="B66" s="54" t="s">
        <v>291</v>
      </c>
      <c r="C66" s="54">
        <v>29.71</v>
      </c>
      <c r="D66" s="54">
        <v>28.22</v>
      </c>
    </row>
    <row r="67" spans="1:6" x14ac:dyDescent="0.25">
      <c r="A67" s="54" t="s">
        <v>292</v>
      </c>
      <c r="B67" s="54" t="s">
        <v>291</v>
      </c>
      <c r="C67" s="54">
        <v>29.96</v>
      </c>
      <c r="D67" s="54">
        <v>27.8</v>
      </c>
    </row>
    <row r="68" spans="1:6" x14ac:dyDescent="0.25">
      <c r="A68" s="54" t="s">
        <v>293</v>
      </c>
      <c r="B68" s="54" t="s">
        <v>291</v>
      </c>
      <c r="C68" s="54">
        <v>30.75</v>
      </c>
      <c r="D68" s="54">
        <v>27.99</v>
      </c>
    </row>
    <row r="69" spans="1:6" x14ac:dyDescent="0.25">
      <c r="A69" s="54" t="s">
        <v>294</v>
      </c>
      <c r="B69" s="54" t="s">
        <v>291</v>
      </c>
      <c r="C69" s="54">
        <v>30.01</v>
      </c>
      <c r="D69" s="54">
        <v>28.04</v>
      </c>
    </row>
    <row r="70" spans="1:6" x14ac:dyDescent="0.25">
      <c r="A70" s="54" t="s">
        <v>295</v>
      </c>
      <c r="B70" s="54" t="s">
        <v>296</v>
      </c>
      <c r="C70" s="54">
        <v>5.89</v>
      </c>
      <c r="D70" s="54" t="s">
        <v>73</v>
      </c>
    </row>
    <row r="71" spans="1:6" x14ac:dyDescent="0.25">
      <c r="A71" s="54" t="s">
        <v>297</v>
      </c>
      <c r="B71" s="54" t="s">
        <v>296</v>
      </c>
      <c r="C71" s="54">
        <v>7.76</v>
      </c>
      <c r="D71" s="54" t="s">
        <v>73</v>
      </c>
    </row>
    <row r="73" spans="1:6" x14ac:dyDescent="0.25">
      <c r="A73" s="182" t="s">
        <v>298</v>
      </c>
      <c r="B73" s="182"/>
      <c r="C73" s="182"/>
      <c r="D73" s="182"/>
      <c r="E73" s="182"/>
      <c r="F73" s="182"/>
    </row>
    <row r="74" spans="1:6" ht="15" customHeight="1" x14ac:dyDescent="0.25">
      <c r="A74" s="183" t="s">
        <v>299</v>
      </c>
      <c r="B74" s="183"/>
      <c r="C74" s="183"/>
      <c r="D74" s="183"/>
      <c r="E74" s="183"/>
      <c r="F74" s="183"/>
    </row>
    <row r="75" spans="1:6" x14ac:dyDescent="0.25">
      <c r="A75" s="183"/>
      <c r="B75" s="183"/>
      <c r="C75" s="183"/>
      <c r="D75" s="183"/>
      <c r="E75" s="183"/>
      <c r="F75" s="183"/>
    </row>
    <row r="76" spans="1:6" x14ac:dyDescent="0.25">
      <c r="A76" s="183"/>
      <c r="B76" s="183"/>
      <c r="C76" s="183"/>
      <c r="D76" s="183"/>
      <c r="E76" s="183"/>
      <c r="F76" s="183"/>
    </row>
    <row r="77" spans="1:6" x14ac:dyDescent="0.25">
      <c r="A77" s="183"/>
      <c r="B77" s="183"/>
      <c r="C77" s="183"/>
      <c r="D77" s="183"/>
      <c r="E77" s="183"/>
      <c r="F77" s="183"/>
    </row>
    <row r="78" spans="1:6" x14ac:dyDescent="0.25">
      <c r="A78" s="183"/>
      <c r="B78" s="183"/>
      <c r="C78" s="183"/>
      <c r="D78" s="183"/>
      <c r="E78" s="183"/>
      <c r="F78" s="183"/>
    </row>
  </sheetData>
  <mergeCells count="8">
    <mergeCell ref="A73:F73"/>
    <mergeCell ref="A74:F78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 Details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2022-12-14T09:41:09Z</cp:lastPrinted>
  <dcterms:created xsi:type="dcterms:W3CDTF">2020-12-02T06:32:13Z</dcterms:created>
  <dcterms:modified xsi:type="dcterms:W3CDTF">2023-01-20T08:38:28Z</dcterms:modified>
</cp:coreProperties>
</file>