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R\TR1\Private\Projects\IVD&amp;RUO\Jaipur (EC2110-D)\Experiment_E.coli\20221213 Run 1 Leg 2plex Diff Vol re-run on 300 vs 50ml kextract\"/>
    </mc:Choice>
  </mc:AlternateContent>
  <bookViews>
    <workbookView xWindow="1785" yWindow="-105" windowWidth="23250" windowHeight="12570" activeTab="3"/>
  </bookViews>
  <sheets>
    <sheet name="Extraction method" sheetId="6" r:id="rId1"/>
    <sheet name="Reaction Set-up" sheetId="1" r:id="rId2"/>
    <sheet name="Plate Layout" sheetId="5" r:id="rId3"/>
    <sheet name="Run Analysis" sheetId="3" r:id="rId4"/>
  </sheets>
  <definedNames>
    <definedName name="_xlnm.Print_Area" localSheetId="1">'Reaction Set-up'!$A$84:$I$95,'Reaction Set-up'!$A$96:$F$119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D82" i="1"/>
  <c r="G81" i="1" l="1"/>
  <c r="D59" i="6" l="1"/>
  <c r="D61" i="6"/>
  <c r="F61" i="6" s="1"/>
  <c r="D60" i="6"/>
  <c r="F60" i="6" s="1"/>
  <c r="F59" i="6"/>
  <c r="F62" i="6" l="1"/>
  <c r="F63" i="6" l="1"/>
  <c r="F64" i="6" s="1"/>
  <c r="D87" i="1" l="1"/>
  <c r="C93" i="1" l="1"/>
  <c r="D93" i="1" s="1"/>
  <c r="D92" i="1"/>
  <c r="D91" i="1"/>
  <c r="D90" i="1"/>
  <c r="D89" i="1" l="1"/>
  <c r="D88" i="1"/>
  <c r="D86" i="1"/>
  <c r="D94" i="1" l="1"/>
  <c r="D81" i="1"/>
  <c r="C94" i="1" l="1"/>
</calcChain>
</file>

<file path=xl/sharedStrings.xml><?xml version="1.0" encoding="utf-8"?>
<sst xmlns="http://schemas.openxmlformats.org/spreadsheetml/2006/main" count="648" uniqueCount="401">
  <si>
    <t>Project ID:</t>
  </si>
  <si>
    <t>Experiment Title:</t>
  </si>
  <si>
    <t>Experiment Aim:</t>
  </si>
  <si>
    <t>Date:</t>
  </si>
  <si>
    <t>Operator:</t>
  </si>
  <si>
    <t>Link:</t>
  </si>
  <si>
    <t>Equipment</t>
  </si>
  <si>
    <t>Description</t>
  </si>
  <si>
    <t>Maintenance 
Due Date</t>
  </si>
  <si>
    <t>Location</t>
  </si>
  <si>
    <t>NA</t>
  </si>
  <si>
    <t>Pipette - 1000 µL</t>
  </si>
  <si>
    <t>Pipette - 10 uL</t>
  </si>
  <si>
    <t>Instrument Room</t>
  </si>
  <si>
    <t>Reagents</t>
  </si>
  <si>
    <t>Vendor</t>
  </si>
  <si>
    <t>Catalog Number</t>
  </si>
  <si>
    <t>Lot Number</t>
  </si>
  <si>
    <t>Date of Expiry
/Manufacture</t>
  </si>
  <si>
    <t>Consumables</t>
  </si>
  <si>
    <t>Pipette Tips - 1000 µL</t>
  </si>
  <si>
    <t>Axygen</t>
  </si>
  <si>
    <t>TF-1000-L-R-S</t>
  </si>
  <si>
    <t>Pipette Tips - 200 µL</t>
  </si>
  <si>
    <t>TF-200-L-R-S</t>
  </si>
  <si>
    <t>Pipette Tips - 20 µL</t>
  </si>
  <si>
    <t>TF-20-L-R-S</t>
  </si>
  <si>
    <t>Pipette Tips - 10 µL</t>
  </si>
  <si>
    <t>TF-300-L-R-S</t>
  </si>
  <si>
    <t>Microtubes, 1.5 mL</t>
  </si>
  <si>
    <t>Component</t>
  </si>
  <si>
    <t>Per Reaction (uL)</t>
  </si>
  <si>
    <t>Master Mix Room</t>
  </si>
  <si>
    <t>Total</t>
  </si>
  <si>
    <t>Cycling Parameters</t>
  </si>
  <si>
    <t>Step</t>
  </si>
  <si>
    <t>Stage</t>
  </si>
  <si>
    <t>Number of Cycles</t>
  </si>
  <si>
    <t>Temperature (°C)</t>
  </si>
  <si>
    <t>Time 
(Min : Sec)</t>
  </si>
  <si>
    <t>Acquiring</t>
  </si>
  <si>
    <t>Hold</t>
  </si>
  <si>
    <t>-</t>
  </si>
  <si>
    <t>PCR Initial Heat Inactivation</t>
  </si>
  <si>
    <t>Cycling</t>
  </si>
  <si>
    <t>Denaturation</t>
  </si>
  <si>
    <t>Annealing + Extension</t>
  </si>
  <si>
    <t>Acquiring to all channels</t>
  </si>
  <si>
    <t>Stock (uM)</t>
  </si>
  <si>
    <t>Final (uM)</t>
  </si>
  <si>
    <t>H2O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</si>
  <si>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</si>
  <si>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</si>
  <si>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</si>
  <si>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</si>
  <si>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</si>
  <si>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</si>
  <si>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</si>
  <si>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</si>
  <si>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</si>
  <si>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Instrument Information</t>
  </si>
  <si>
    <t>Asset Number (Internal)</t>
  </si>
  <si>
    <t>Analysis Settings</t>
  </si>
  <si>
    <t>Target Channel:</t>
  </si>
  <si>
    <t>Results and Run Analysis</t>
  </si>
  <si>
    <t>Raw Amplification Plot (Green (FAM))</t>
  </si>
  <si>
    <t>Samples</t>
  </si>
  <si>
    <t>Dilution Factor</t>
  </si>
  <si>
    <t>Amount of Primer</t>
  </si>
  <si>
    <t>Amount of Water/TE</t>
  </si>
  <si>
    <t>Final Volume (ul)</t>
  </si>
  <si>
    <t>N/A</t>
  </si>
  <si>
    <t>-20°C Freezer</t>
  </si>
  <si>
    <t>Asset Number
(Internal)</t>
  </si>
  <si>
    <t>Asset Number
(GIS / Serial Number)</t>
  </si>
  <si>
    <t>Nuclease Free Water</t>
  </si>
  <si>
    <t>QIAGEN</t>
  </si>
  <si>
    <t>Primers</t>
  </si>
  <si>
    <t>20FR-MM-1</t>
  </si>
  <si>
    <t>Master Mix Room (MM)</t>
  </si>
  <si>
    <t>Pipette - 20 uL</t>
  </si>
  <si>
    <t>4°C Refrigerator</t>
  </si>
  <si>
    <t>4FRG-MM-1</t>
  </si>
  <si>
    <t>P200-MM-2</t>
  </si>
  <si>
    <t>C006993455</t>
  </si>
  <si>
    <t>P20-MM-2</t>
  </si>
  <si>
    <t>P1000-MM-2</t>
  </si>
  <si>
    <t>KJ09437</t>
  </si>
  <si>
    <t>Pipette - 200 µL</t>
  </si>
  <si>
    <t>HH93920</t>
  </si>
  <si>
    <t>P10-MM-2</t>
  </si>
  <si>
    <t>Real-Time PCR System, CFX96 Touch</t>
  </si>
  <si>
    <t>BR200728</t>
  </si>
  <si>
    <t>IDT</t>
  </si>
  <si>
    <t>P1000-TA-4</t>
  </si>
  <si>
    <t>C006992352</t>
  </si>
  <si>
    <t>Template Addition Room (TA)</t>
  </si>
  <si>
    <t>Pipette - 200 uL</t>
  </si>
  <si>
    <t>P200-TA-4</t>
  </si>
  <si>
    <t>C006993052</t>
  </si>
  <si>
    <t>P20-TA-4</t>
  </si>
  <si>
    <t>OZ00190</t>
  </si>
  <si>
    <t>P10-TA-4</t>
  </si>
  <si>
    <t>C006992852</t>
  </si>
  <si>
    <t xml:space="preserve">Add 5uL extracted samples </t>
  </si>
  <si>
    <t>Microplate Centrifuge</t>
  </si>
  <si>
    <t>SP-BIO-NPC-1</t>
  </si>
  <si>
    <t>TT-E14-1132</t>
  </si>
  <si>
    <t>2x SensiFAST Probe No ROX Mix</t>
  </si>
  <si>
    <t>MERIDIAN</t>
  </si>
  <si>
    <t>SF593-B092150</t>
  </si>
  <si>
    <t>DOE: MAR 2023</t>
  </si>
  <si>
    <t>5 sec</t>
  </si>
  <si>
    <t>30 sec</t>
  </si>
  <si>
    <t>Hard-Shell 96-Well PCR Plates, Low Profile, Thin Wall, Skirted, White/Clear</t>
  </si>
  <si>
    <t>Bio-Rad</t>
  </si>
  <si>
    <t>HSP9601</t>
  </si>
  <si>
    <t>Microseal 'B' seal; Seal</t>
  </si>
  <si>
    <t>MSB1001</t>
  </si>
  <si>
    <t>Leg_mipT1_F26</t>
  </si>
  <si>
    <t>Leg_mipT1_R23</t>
  </si>
  <si>
    <r>
      <t>- Add</t>
    </r>
    <r>
      <rPr>
        <b/>
        <sz val="11"/>
        <color rgb="FFFF0000"/>
        <rFont val="Calibri"/>
        <family val="2"/>
        <scheme val="minor"/>
      </rPr>
      <t xml:space="preserve"> 15µL MM +</t>
    </r>
    <r>
      <rPr>
        <b/>
        <sz val="11"/>
        <color theme="4"/>
        <rFont val="Calibri"/>
        <family val="2"/>
        <scheme val="minor"/>
      </rPr>
      <t xml:space="preserve"> 5uL template</t>
    </r>
    <r>
      <rPr>
        <sz val="11"/>
        <color rgb="FFFF0000"/>
        <rFont val="Calibri"/>
        <family val="2"/>
        <scheme val="minor"/>
      </rPr>
      <t xml:space="preserve">  into respective wells in accordance to the layout below</t>
    </r>
  </si>
  <si>
    <t>Threshold (CFX):</t>
  </si>
  <si>
    <t>Well</t>
  </si>
  <si>
    <t>Raw Amplification Plot (Yellow (HEX))</t>
  </si>
  <si>
    <t>Leg_16S-P2 HEX</t>
  </si>
  <si>
    <t>Template Addition Room</t>
  </si>
  <si>
    <t>Leg_16s (B2)_F45 (10uM)</t>
  </si>
  <si>
    <t>Leg_16s (B2)_R27 (10uM)</t>
  </si>
  <si>
    <r>
      <t>Leg_16s (B2)_</t>
    </r>
    <r>
      <rPr>
        <b/>
        <sz val="11"/>
        <color rgb="FFFF0000"/>
        <rFont val="Calibri"/>
        <family val="2"/>
        <scheme val="minor"/>
      </rPr>
      <t>P2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 xml:space="preserve">HEX </t>
    </r>
    <r>
      <rPr>
        <b/>
        <sz val="11"/>
        <color rgb="FF0070C0"/>
        <rFont val="Calibri"/>
        <family val="2"/>
        <scheme val="minor"/>
      </rPr>
      <t>(10uM)</t>
    </r>
  </si>
  <si>
    <t>Elysis extracted sample</t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</si>
  <si>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(1)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</si>
  <si>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(2)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</si>
  <si>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(3)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</si>
  <si>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(4)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</si>
  <si>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(5)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</si>
  <si>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6x filter sys (6)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</si>
  <si>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rgb="FFC00000"/>
        <rFont val="Calibri"/>
        <family val="2"/>
        <scheme val="minor"/>
      </rPr>
      <t xml:space="preserve"> 1x filter sys (7) </t>
    </r>
    <r>
      <rPr>
        <sz val="17"/>
        <color rgb="FFC00000"/>
        <rFont val="Calibri"/>
        <family val="2"/>
        <scheme val="minor"/>
      </rPr>
      <t xml:space="preserve">rep 1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</si>
  <si>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(1)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</si>
  <si>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(2)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</si>
  <si>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(3)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</si>
  <si>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(5)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</si>
  <si>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(6)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>rep 2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</si>
  <si>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1x filter sys (7)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>rep 2</t>
    </r>
  </si>
  <si>
    <t>2plex NTC</t>
  </si>
  <si>
    <t>Leg_mipT1_F26 (10uM)</t>
  </si>
  <si>
    <t>Leg_mipT1_R23 (10uM)</t>
  </si>
  <si>
    <r>
      <t>Leg_mipT1_</t>
    </r>
    <r>
      <rPr>
        <b/>
        <sz val="11"/>
        <color rgb="FFFF0000"/>
        <rFont val="Calibri"/>
        <family val="2"/>
        <scheme val="minor"/>
      </rPr>
      <t>P1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>FAM</t>
    </r>
    <r>
      <rPr>
        <b/>
        <sz val="11"/>
        <color rgb="FF0070C0"/>
        <rFont val="Calibri"/>
        <family val="2"/>
        <scheme val="minor"/>
      </rPr>
      <t xml:space="preserve"> (10uM)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</si>
  <si>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(4)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 xml:space="preserve">rep 2 </t>
    </r>
  </si>
  <si>
    <r>
      <t>2plex Leg MatrixL5</t>
    </r>
    <r>
      <rPr>
        <b/>
        <sz val="17"/>
        <color theme="1"/>
        <rFont val="Calibri"/>
        <family val="2"/>
        <scheme val="minor"/>
      </rPr>
      <t xml:space="preserve"> 6x filter sys (4)</t>
    </r>
    <r>
      <rPr>
        <b/>
        <u/>
        <sz val="17"/>
        <color theme="1"/>
        <rFont val="Calibri"/>
        <family val="2"/>
        <scheme val="minor"/>
      </rPr>
      <t xml:space="preserve"> </t>
    </r>
    <r>
      <rPr>
        <u/>
        <sz val="17"/>
        <color theme="1"/>
        <rFont val="Calibri"/>
        <family val="2"/>
        <scheme val="minor"/>
      </rPr>
      <t>rep 2</t>
    </r>
  </si>
  <si>
    <r>
      <t xml:space="preserve">2plex Leg MatrixL5 Elysis Rep1 </t>
    </r>
    <r>
      <rPr>
        <b/>
        <sz val="17"/>
        <color rgb="FFC00000"/>
        <rFont val="Calibri"/>
        <family val="2"/>
        <scheme val="minor"/>
      </rPr>
      <t>50mL_150uL</t>
    </r>
  </si>
  <si>
    <r>
      <t xml:space="preserve">2plex Leg MatrixL5 Elysis Rep1 </t>
    </r>
    <r>
      <rPr>
        <b/>
        <sz val="17"/>
        <color rgb="FFC00000"/>
        <rFont val="Calibri"/>
        <family val="2"/>
        <scheme val="minor"/>
      </rPr>
      <t>50mL_100uL</t>
    </r>
  </si>
  <si>
    <r>
      <t xml:space="preserve">2plex Leg MatrixL5 Elysis Rep1 </t>
    </r>
    <r>
      <rPr>
        <b/>
        <sz val="17"/>
        <color rgb="FFC00000"/>
        <rFont val="Calibri"/>
        <family val="2"/>
        <scheme val="minor"/>
      </rPr>
      <t>50mL_50uL</t>
    </r>
  </si>
  <si>
    <r>
      <t xml:space="preserve">2plex Leg MatrixL5 Elysis Rep1 </t>
    </r>
    <r>
      <rPr>
        <b/>
        <sz val="17"/>
        <color rgb="FFC00000"/>
        <rFont val="Calibri"/>
        <family val="2"/>
        <scheme val="minor"/>
      </rPr>
      <t>1/1 3500</t>
    </r>
  </si>
  <si>
    <r>
      <t xml:space="preserve">2plex Leg MatrixL5 Elysis Rep1 </t>
    </r>
    <r>
      <rPr>
        <b/>
        <sz val="17"/>
        <color rgb="FFC00000"/>
        <rFont val="Calibri"/>
        <family val="2"/>
        <scheme val="minor"/>
      </rPr>
      <t>50 LB 1:1</t>
    </r>
  </si>
  <si>
    <r>
      <t xml:space="preserve">2plex Leg MatrixL5 Elysis Rep1 </t>
    </r>
    <r>
      <rPr>
        <b/>
        <sz val="17"/>
        <color rgb="FFC00000"/>
        <rFont val="Calibri"/>
        <family val="2"/>
        <scheme val="minor"/>
      </rPr>
      <t>50 LB 1:1.5</t>
    </r>
  </si>
  <si>
    <r>
      <t xml:space="preserve">2plex Leg MatrixL5 Elysis Rep1 </t>
    </r>
    <r>
      <rPr>
        <b/>
        <sz val="17"/>
        <color rgb="FFC00000"/>
        <rFont val="Calibri"/>
        <family val="2"/>
        <scheme val="minor"/>
      </rPr>
      <t>50 LB 1:2</t>
    </r>
  </si>
  <si>
    <r>
      <t xml:space="preserve">2plex Leg MatrixL5 Elysis Rep2 </t>
    </r>
    <r>
      <rPr>
        <b/>
        <sz val="17"/>
        <rFont val="Calibri"/>
        <family val="2"/>
        <scheme val="minor"/>
      </rPr>
      <t>50mL_150uL</t>
    </r>
  </si>
  <si>
    <r>
      <t xml:space="preserve">2plex Leg MatrixL5 Elysis Rep2 </t>
    </r>
    <r>
      <rPr>
        <b/>
        <sz val="17"/>
        <rFont val="Calibri"/>
        <family val="2"/>
        <scheme val="minor"/>
      </rPr>
      <t>50mL_100uL</t>
    </r>
  </si>
  <si>
    <r>
      <t xml:space="preserve">2plex Leg MatrixL5 Elysis Rep2 </t>
    </r>
    <r>
      <rPr>
        <b/>
        <sz val="17"/>
        <rFont val="Calibri"/>
        <family val="2"/>
        <scheme val="minor"/>
      </rPr>
      <t>50mL_50uL</t>
    </r>
  </si>
  <si>
    <r>
      <t xml:space="preserve">2plex Leg MatrixL5 Elysis Rep2 </t>
    </r>
    <r>
      <rPr>
        <b/>
        <sz val="17"/>
        <rFont val="Calibri"/>
        <family val="2"/>
        <scheme val="minor"/>
      </rPr>
      <t>1/1 3500</t>
    </r>
  </si>
  <si>
    <t>Emily</t>
  </si>
  <si>
    <t>FAM, HEX</t>
  </si>
  <si>
    <t xml:space="preserve">Elysis </t>
  </si>
  <si>
    <t xml:space="preserve">Steps </t>
  </si>
  <si>
    <t>Conditions Used</t>
  </si>
  <si>
    <t xml:space="preserve">Membrane selected </t>
  </si>
  <si>
    <t xml:space="preserve">CNCA membrane </t>
  </si>
  <si>
    <t>Filter an appropriate volume of water sample using Metal Filtration System.</t>
  </si>
  <si>
    <t xml:space="preserve">300ml </t>
  </si>
  <si>
    <t xml:space="preserve">Place membrane in 5ml Tube with 1ml Diluent and vortex for 1min </t>
  </si>
  <si>
    <t>Short Spin using the centrifuge (~2000rpm)</t>
  </si>
  <si>
    <t>Transfer solution to 1.5ml microcentrifuge tube &amp; centrifuge at 8000rpm for 5mins</t>
  </si>
  <si>
    <t xml:space="preserve">Supernatant is removed until ~100ul remains. Add 700ul Elysis buffer </t>
  </si>
  <si>
    <t>Centrifuge solution at 15000RPM for 10mins</t>
  </si>
  <si>
    <t>Remove supernatant and add 150ul Elution buffer</t>
  </si>
  <si>
    <t>Vortex for 10seconds and heat tube at 80deg for 10mins</t>
  </si>
  <si>
    <t>A01</t>
  </si>
  <si>
    <t>6X(1) REP1</t>
  </si>
  <si>
    <t>A02</t>
  </si>
  <si>
    <t>A04</t>
  </si>
  <si>
    <t>6X(1) REP2</t>
  </si>
  <si>
    <t>A05</t>
  </si>
  <si>
    <t>A07</t>
  </si>
  <si>
    <t>50ML_150UL REP1</t>
  </si>
  <si>
    <t>A08</t>
  </si>
  <si>
    <t>A10</t>
  </si>
  <si>
    <t>50ML_150UL REP2</t>
  </si>
  <si>
    <t>A11</t>
  </si>
  <si>
    <t>B01</t>
  </si>
  <si>
    <t>6X(2) REP1</t>
  </si>
  <si>
    <t>B02</t>
  </si>
  <si>
    <t>B04</t>
  </si>
  <si>
    <t>6X(2) REP2</t>
  </si>
  <si>
    <t>B05</t>
  </si>
  <si>
    <t>B07</t>
  </si>
  <si>
    <t>50ML_100UL REP1</t>
  </si>
  <si>
    <t>B08</t>
  </si>
  <si>
    <t>B10</t>
  </si>
  <si>
    <t>50ML_100UL REP2</t>
  </si>
  <si>
    <t>B11</t>
  </si>
  <si>
    <t>C01</t>
  </si>
  <si>
    <t>6X(3) REP1</t>
  </si>
  <si>
    <t>C02</t>
  </si>
  <si>
    <t>C04</t>
  </si>
  <si>
    <t>6X(3) REP2</t>
  </si>
  <si>
    <t>C05</t>
  </si>
  <si>
    <t>C07</t>
  </si>
  <si>
    <t>50ML_50UL REP1</t>
  </si>
  <si>
    <t>C08</t>
  </si>
  <si>
    <t>C10</t>
  </si>
  <si>
    <t>50ML_50UL REP2</t>
  </si>
  <si>
    <t>C11</t>
  </si>
  <si>
    <t>D01</t>
  </si>
  <si>
    <t>6X(4) REP1</t>
  </si>
  <si>
    <t>D02</t>
  </si>
  <si>
    <t>D04</t>
  </si>
  <si>
    <t>6X(4) REP2</t>
  </si>
  <si>
    <t>D05</t>
  </si>
  <si>
    <t>D07</t>
  </si>
  <si>
    <t>3500 1/1 REP1</t>
  </si>
  <si>
    <t>D08</t>
  </si>
  <si>
    <t>D10</t>
  </si>
  <si>
    <t>3500 1/1 REP2</t>
  </si>
  <si>
    <t>D11</t>
  </si>
  <si>
    <t>E01</t>
  </si>
  <si>
    <t>6X(5) REP1</t>
  </si>
  <si>
    <t>E02</t>
  </si>
  <si>
    <t>E04</t>
  </si>
  <si>
    <t>6X(5) REP2</t>
  </si>
  <si>
    <t>E05</t>
  </si>
  <si>
    <t>F01</t>
  </si>
  <si>
    <t>6X(6) REP1</t>
  </si>
  <si>
    <t>F02</t>
  </si>
  <si>
    <t>F04</t>
  </si>
  <si>
    <t>6X(6) REP2</t>
  </si>
  <si>
    <t>F05</t>
  </si>
  <si>
    <t>F07</t>
  </si>
  <si>
    <t>50 LB 1:1</t>
  </si>
  <si>
    <t>F08</t>
  </si>
  <si>
    <t>G07</t>
  </si>
  <si>
    <t>50 LB 1:1.5</t>
  </si>
  <si>
    <t>G08</t>
  </si>
  <si>
    <t>H01</t>
  </si>
  <si>
    <t>1X(7) REP1</t>
  </si>
  <si>
    <t>H02</t>
  </si>
  <si>
    <t>H04</t>
  </si>
  <si>
    <t>1X(7) REP2</t>
  </si>
  <si>
    <t>H05</t>
  </si>
  <si>
    <t>H07</t>
  </si>
  <si>
    <t>50 LB 1:2</t>
  </si>
  <si>
    <t>H08</t>
  </si>
  <si>
    <t>H10</t>
  </si>
  <si>
    <t>2PLEX NTC</t>
  </si>
  <si>
    <t>H11</t>
  </si>
  <si>
    <t>20221213 Run 1 Leg 2plex Diff Vol re-run on 300 vs 50ml kextract</t>
  </si>
  <si>
    <t>Jaipur (EC2110-D)</t>
  </si>
  <si>
    <t>Ct in FAM channel</t>
  </si>
  <si>
    <t>Ct in HEX channel</t>
  </si>
  <si>
    <t>Ken/Nathalie</t>
  </si>
  <si>
    <t>4°C Refrigerator, EKObasic Sample Prep</t>
  </si>
  <si>
    <t>4FRG-SP-1</t>
  </si>
  <si>
    <t xml:space="preserve">Sample Preparation Room </t>
  </si>
  <si>
    <t>BSC, Thermo Scientific 1300 Series A2 Class II</t>
  </si>
  <si>
    <t>BSC-SP-1</t>
  </si>
  <si>
    <t>Single Channel Micropipette, Gilson P10L</t>
  </si>
  <si>
    <t>P10-SP-3</t>
  </si>
  <si>
    <t>W56221H</t>
  </si>
  <si>
    <t>Single Channel Micropipette, Gilson P20L</t>
  </si>
  <si>
    <t>P20-SP-3</t>
  </si>
  <si>
    <t>W64416E</t>
  </si>
  <si>
    <t>Single Channel Micropipette, Gilson P200</t>
  </si>
  <si>
    <t>P200-SP-3</t>
  </si>
  <si>
    <t>X53249D</t>
  </si>
  <si>
    <t>Single Channel Micropipette, Gilson P1000</t>
  </si>
  <si>
    <t>P1000-SP-3</t>
  </si>
  <si>
    <t>Z62758L</t>
  </si>
  <si>
    <t>Heat block, Thermomixer Comfort with shaking</t>
  </si>
  <si>
    <t>HBLK-SP-2</t>
  </si>
  <si>
    <t>HBLK-SP-3</t>
  </si>
  <si>
    <t>Vortex Mixer, Corning 6777</t>
  </si>
  <si>
    <t>VOX-SP-2</t>
  </si>
  <si>
    <t>Purpose</t>
  </si>
  <si>
    <t>Lysis Buffer</t>
  </si>
  <si>
    <t>Nuclease-Free Water</t>
  </si>
  <si>
    <t>Qiagen</t>
  </si>
  <si>
    <t>3M Sodium Hydroxide Solution</t>
  </si>
  <si>
    <t>1st Base</t>
  </si>
  <si>
    <t>BUF-1530-1L</t>
  </si>
  <si>
    <t>1A1213M14327</t>
  </si>
  <si>
    <t>EDTA, 0.5M (pH 8.0)</t>
  </si>
  <si>
    <t>Promega</t>
  </si>
  <si>
    <t>V4231</t>
  </si>
  <si>
    <t>DOE:17-Dec-22</t>
  </si>
  <si>
    <t>Ethanol</t>
  </si>
  <si>
    <t>Sigma Aldrich</t>
  </si>
  <si>
    <t>1.00983.2511</t>
  </si>
  <si>
    <t>K52293683 011</t>
  </si>
  <si>
    <t>DOE:28-Feb-25</t>
  </si>
  <si>
    <t>Elution Buffer</t>
  </si>
  <si>
    <t>Date of Collection</t>
  </si>
  <si>
    <t>Matrix Male Toilet Water</t>
  </si>
  <si>
    <t xml:space="preserve"> Thermo Scientific</t>
  </si>
  <si>
    <t>MBP 2179-05-HR-PK</t>
  </si>
  <si>
    <t>MBP 2069-05-HR-PK</t>
  </si>
  <si>
    <t>TFLR113-20-Q-PK</t>
  </si>
  <si>
    <t>MBP 2140-05-HR-PK</t>
  </si>
  <si>
    <t>EPPENDORF</t>
  </si>
  <si>
    <t>EPPE0030108.051</t>
  </si>
  <si>
    <t>Microtubes,  5 mL</t>
  </si>
  <si>
    <t>PLW-SN-00362</t>
  </si>
  <si>
    <t>Round-Bottom Tube</t>
  </si>
  <si>
    <t>Falcon</t>
  </si>
  <si>
    <t>Cell Culture Dishes</t>
  </si>
  <si>
    <t>Greiner Bio-One</t>
  </si>
  <si>
    <t>664 160</t>
  </si>
  <si>
    <t>Plate Spreader</t>
  </si>
  <si>
    <t>Biomedia</t>
  </si>
  <si>
    <t>981202-300</t>
  </si>
  <si>
    <t>Procedures</t>
  </si>
  <si>
    <t xml:space="preserve">Lysis Buffer (Elysis) - Made on:  </t>
  </si>
  <si>
    <t xml:space="preserve">Conversion </t>
  </si>
  <si>
    <t>Stock (Normality)</t>
  </si>
  <si>
    <t>Stock conc. (mM)</t>
  </si>
  <si>
    <t>Final Conc. (mM)</t>
  </si>
  <si>
    <t>Final Volume (uL)</t>
  </si>
  <si>
    <t xml:space="preserve">Volume of Stock </t>
  </si>
  <si>
    <t>NaOH</t>
  </si>
  <si>
    <t>EDTA</t>
  </si>
  <si>
    <t>Sub-Total</t>
  </si>
  <si>
    <t>Top Up NFW to Final Vol</t>
  </si>
  <si>
    <t xml:space="preserve">Total Volume </t>
  </si>
  <si>
    <t>Elution Buffer (A1) - Made on:</t>
  </si>
  <si>
    <r>
      <t xml:space="preserve">Filtration method Extraction Details: </t>
    </r>
    <r>
      <rPr>
        <b/>
        <sz val="11"/>
        <color theme="1"/>
        <rFont val="Calibri"/>
        <family val="2"/>
        <scheme val="minor"/>
      </rPr>
      <t>MF</t>
    </r>
    <r>
      <rPr>
        <sz val="11"/>
        <color theme="1"/>
        <rFont val="Calibri"/>
        <family val="2"/>
        <scheme val="minor"/>
      </rPr>
      <t xml:space="preserve"> | Metal Filtration System </t>
    </r>
  </si>
  <si>
    <t>(1 mL 1xPBS)</t>
  </si>
  <si>
    <t>Filtration method Extraction Details: Direct water extraction</t>
  </si>
  <si>
    <t>Transfer an appropriate amount of water sample into a 50ml Falcon tube using a pipette gun</t>
  </si>
  <si>
    <t>50ml sample</t>
  </si>
  <si>
    <t>Centrifuge the tube at 3500RPM for 10mins</t>
  </si>
  <si>
    <t xml:space="preserve">Remove Supernatant until ~100ul remains.  </t>
  </si>
  <si>
    <t xml:space="preserve">Transfer the solution to a 1.5ml tube and add 700ul Elysis buffer </t>
  </si>
  <si>
    <t>150ul, 100ul, 50ul</t>
  </si>
  <si>
    <t xml:space="preserve">1/6 Funnel </t>
  </si>
  <si>
    <t xml:space="preserve">2/6 Funnel </t>
  </si>
  <si>
    <t xml:space="preserve">3/6 Funnel </t>
  </si>
  <si>
    <t xml:space="preserve">4/6 Funnel </t>
  </si>
  <si>
    <t xml:space="preserve">5/6 Funnel </t>
  </si>
  <si>
    <t xml:space="preserve">6/6 Funnel </t>
  </si>
  <si>
    <t>Single Funnel</t>
  </si>
  <si>
    <t>a. 50ml Direct extraction elute 150ul</t>
  </si>
  <si>
    <t>2 Replicates</t>
  </si>
  <si>
    <t>b. 50ml Direct extraction elute 100ul</t>
  </si>
  <si>
    <t>c. 50ml Direct extraction elute 50ul</t>
  </si>
  <si>
    <t>Total samples:</t>
  </si>
  <si>
    <t xml:space="preserve">Sample Conditions </t>
  </si>
  <si>
    <t>Single Funnel : 3500RPM 10mins</t>
  </si>
  <si>
    <t>a. 50ml Direct LB Extraction 1:1</t>
  </si>
  <si>
    <t>c. 50ml Direct LB Extraction 1:2</t>
  </si>
  <si>
    <t>b. 50ml Direct LB Extraction 1:1.5</t>
  </si>
  <si>
    <t>1 Replicate</t>
  </si>
  <si>
    <t>or 3500RPM for 10mins</t>
  </si>
  <si>
    <t>Lucigen Buffer</t>
  </si>
  <si>
    <t>Transfer the solution to a 1.5ml tube and add 100ul Lucigen Buffer</t>
  </si>
  <si>
    <t>Vortex for 10seconds and heat tube at 98deg for 5mins</t>
  </si>
  <si>
    <t>To determine the ideal volume for extraction of water samples &amp; evaluate extraction of water samples using Lucigen buffer</t>
  </si>
  <si>
    <t>KJ08190</t>
  </si>
  <si>
    <t>Leg_mipT1_P1_ FAM</t>
  </si>
  <si>
    <t>Legio_16s_F45</t>
  </si>
  <si>
    <t>Legio_16s_R27</t>
  </si>
  <si>
    <t xml:space="preserve">    MatrixL5 6x filter sys (2) rep 1 </t>
  </si>
  <si>
    <t xml:space="preserve">    MatrixL5 6x filter sys (3) rep 1 </t>
  </si>
  <si>
    <t xml:space="preserve">    MatrixL5 6x filter sys (4) rep 1 </t>
  </si>
  <si>
    <t xml:space="preserve">    MatrixL5 6x filter sys (5) rep 1 </t>
  </si>
  <si>
    <t xml:space="preserve">    MatrixL5 6x filter sys (6) rep 1 </t>
  </si>
  <si>
    <t xml:space="preserve">    MatrixL5 1x filter sys (7) rep 1 </t>
  </si>
  <si>
    <t xml:space="preserve">    MatrixL5 6x filter sys (1) rep 2 </t>
  </si>
  <si>
    <t xml:space="preserve">    MatrixL5 6x filter sys (2) rep 2 </t>
  </si>
  <si>
    <t xml:space="preserve">    MatrixL5 6x filter sys (3) rep 2 </t>
  </si>
  <si>
    <t xml:space="preserve">    MatrixL5 6x filter sys (4) rep 2 </t>
  </si>
  <si>
    <t xml:space="preserve">    MatrixL5 6x filter sys (5) rep 2 </t>
  </si>
  <si>
    <t xml:space="preserve">    MatrixL5 6x filter sys (6) rep 2</t>
  </si>
  <si>
    <t xml:space="preserve">    MatrixL5 1x filter sys (7) rep 2</t>
  </si>
  <si>
    <t xml:space="preserve">    MatrixL5 Elysis Rep1 50mL_150uL</t>
  </si>
  <si>
    <t xml:space="preserve">    MatrixL5 Elysis Rep1 50mL_100uL</t>
  </si>
  <si>
    <t xml:space="preserve">    MatrixL5 Elysis Rep1 50mL_50uL</t>
  </si>
  <si>
    <t xml:space="preserve">    MatrixL5 Elysis Rep1 1/1 3500</t>
  </si>
  <si>
    <t xml:space="preserve">    MatrixL5 Elysis Rep2 50mL_150uL</t>
  </si>
  <si>
    <t xml:space="preserve">    MatrixL5 Elysis Rep2 50mL_100uL</t>
  </si>
  <si>
    <t xml:space="preserve">    MatrixL5 Elysis Rep2 50mL_50uL</t>
  </si>
  <si>
    <t xml:space="preserve">    MatrixL5 Elysis Rep2 1/1 3500</t>
  </si>
  <si>
    <t xml:space="preserve">    MatrixL5 Elysis Rep1 50 LB 1:1</t>
  </si>
  <si>
    <t xml:space="preserve">    MatrixL5 Elysis Rep1 50 LB 1:1.5</t>
  </si>
  <si>
    <t xml:space="preserve">    MatrixL5 Elysis Rep1 50 LB 1:2</t>
  </si>
  <si>
    <t>100ul, 150ul, 200ul Lucigen buffer</t>
  </si>
  <si>
    <r>
      <t xml:space="preserve">Legionella 3plex:  MipT1F26R23P1 </t>
    </r>
    <r>
      <rPr>
        <b/>
        <sz val="11"/>
        <color theme="1"/>
        <rFont val="Calibri"/>
        <family val="2"/>
        <scheme val="minor"/>
      </rPr>
      <t>16SF45R27P2</t>
    </r>
  </si>
  <si>
    <t xml:space="preserve">Conclusion: </t>
  </si>
  <si>
    <t>There is no consistency between the metal filtration extraction replicates , with some differing by ~3ct. Replicates between the 50ml direct extraction samples were more consistant. Extraction with Lucigen buffer is not better than Elysis even after increasing the volume of Lucigen buffer</t>
  </si>
  <si>
    <t>CFX-INS-3</t>
  </si>
  <si>
    <t xml:space="preserve">MatrixL5 6x filter sys (1) rep 1 </t>
  </si>
  <si>
    <t>Probes</t>
  </si>
  <si>
    <t>Reagent dilution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</si>
</sst>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yy;@"/>
    <numFmt numFmtId="165" formatCode="0.000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7"/>
      <color rgb="FFC0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color rgb="FFC00000"/>
      <name val="Calibri"/>
      <family val="2"/>
      <scheme val="minor"/>
    </font>
    <font>
      <u/>
      <sz val="17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  <font>
      <sz val="17"/>
      <name val="Calibri"/>
      <family val="2"/>
      <scheme val="minor"/>
    </font>
    <font>
      <b/>
      <sz val="17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darkDown"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4" borderId="6" applyNumberFormat="0" applyFont="0" applyAlignment="0" applyProtection="0"/>
    <xf numFmtId="0" fontId="7" fillId="0" borderId="0"/>
  </cellStyleXfs>
  <cellXfs count="188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2" fillId="6" borderId="0" xfId="0" applyFont="1" applyFill="1"/>
    <xf numFmtId="0" fontId="0" fillId="0" borderId="0" xfId="0" applyAlignment="1">
      <alignment vertical="center" wrapText="1"/>
    </xf>
    <xf numFmtId="0" fontId="11" fillId="0" borderId="0" xfId="0" applyFont="1"/>
    <xf numFmtId="0" fontId="0" fillId="0" borderId="0" xfId="0" applyAlignment="1">
      <alignment horizontal="left"/>
    </xf>
    <xf numFmtId="0" fontId="0" fillId="6" borderId="0" xfId="0" applyFill="1"/>
    <xf numFmtId="0" fontId="12" fillId="0" borderId="0" xfId="3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2" fontId="8" fillId="0" borderId="0" xfId="3" applyNumberFormat="1" applyFont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3" fillId="8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5" fontId="0" fillId="0" borderId="0" xfId="0" applyNumberFormat="1" applyAlignment="1">
      <alignment horizontal="left" vertical="top" wrapText="1"/>
    </xf>
    <xf numFmtId="0" fontId="5" fillId="0" borderId="0" xfId="0" applyFont="1" applyAlignment="1">
      <alignment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3" xfId="0" applyFont="1" applyBorder="1" applyAlignment="1">
      <alignment horizontal="center" vertical="center"/>
    </xf>
    <xf numFmtId="0" fontId="17" fillId="15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16" borderId="3" xfId="0" applyFont="1" applyFill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6" fillId="0" borderId="0" xfId="0" applyFont="1"/>
    <xf numFmtId="0" fontId="27" fillId="0" borderId="3" xfId="3" applyFont="1" applyBorder="1" applyAlignment="1">
      <alignment horizontal="center" vertical="center"/>
    </xf>
    <xf numFmtId="2" fontId="27" fillId="14" borderId="3" xfId="3" applyNumberFormat="1" applyFont="1" applyFill="1" applyBorder="1" applyAlignment="1">
      <alignment horizontal="center" vertical="center" wrapText="1"/>
    </xf>
    <xf numFmtId="2" fontId="27" fillId="11" borderId="3" xfId="3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wrapText="1"/>
    </xf>
    <xf numFmtId="164" fontId="0" fillId="0" borderId="0" xfId="0" applyNumberFormat="1" applyFont="1" applyAlignment="1">
      <alignment horizontal="left" vertical="center"/>
    </xf>
    <xf numFmtId="15" fontId="0" fillId="0" borderId="0" xfId="0" applyNumberFormat="1" applyFont="1" applyAlignment="1">
      <alignment horizontal="left" vertical="top" wrapText="1"/>
    </xf>
    <xf numFmtId="0" fontId="4" fillId="0" borderId="0" xfId="1" applyFont="1" applyFill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5" fontId="6" fillId="0" borderId="3" xfId="0" applyNumberFormat="1" applyFont="1" applyFill="1" applyBorder="1" applyAlignment="1">
      <alignment horizontal="center" vertical="center" wrapText="1"/>
    </xf>
    <xf numFmtId="15" fontId="6" fillId="0" borderId="17" xfId="0" applyNumberFormat="1" applyFont="1" applyFill="1" applyBorder="1" applyAlignment="1">
      <alignment horizontal="center" vertical="center" wrapText="1"/>
    </xf>
    <xf numFmtId="1" fontId="0" fillId="0" borderId="1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1" fontId="0" fillId="0" borderId="3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5" fontId="0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12" borderId="3" xfId="0" applyFont="1" applyFill="1" applyBorder="1" applyAlignment="1">
      <alignment horizontal="center" wrapText="1"/>
    </xf>
    <xf numFmtId="15" fontId="0" fillId="0" borderId="3" xfId="0" applyNumberFormat="1" applyFont="1" applyBorder="1" applyAlignment="1">
      <alignment horizontal="center" wrapTex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0" fontId="2" fillId="13" borderId="17" xfId="0" applyFont="1" applyFill="1" applyBorder="1" applyAlignment="1">
      <alignment horizontal="left"/>
    </xf>
    <xf numFmtId="15" fontId="0" fillId="13" borderId="17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13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15" fontId="6" fillId="13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 wrapText="1"/>
    </xf>
    <xf numFmtId="0" fontId="0" fillId="0" borderId="3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wrapText="1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15" fontId="0" fillId="0" borderId="3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8" xfId="0" applyFont="1" applyBorder="1" applyAlignment="1">
      <alignment vertical="center" wrapText="1"/>
    </xf>
    <xf numFmtId="165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2" fontId="0" fillId="0" borderId="0" xfId="0" applyNumberFormat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20" fontId="0" fillId="3" borderId="3" xfId="0" applyNumberFormat="1" applyFont="1" applyFill="1" applyBorder="1" applyAlignment="1">
      <alignment horizontal="center" vertical="center" wrapText="1"/>
    </xf>
    <xf numFmtId="20" fontId="0" fillId="0" borderId="3" xfId="0" applyNumberFormat="1" applyFont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20" fontId="0" fillId="7" borderId="3" xfId="0" applyNumberFormat="1" applyFont="1" applyFill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1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165" fontId="0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49" fontId="18" fillId="10" borderId="18" xfId="0" applyNumberFormat="1" applyFont="1" applyFill="1" applyBorder="1" applyAlignment="1">
      <alignment horizontal="center" vertical="center" wrapText="1"/>
    </xf>
    <xf numFmtId="49" fontId="18" fillId="10" borderId="19" xfId="0" applyNumberFormat="1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49" fontId="8" fillId="10" borderId="18" xfId="0" applyNumberFormat="1" applyFont="1" applyFill="1" applyBorder="1" applyAlignment="1">
      <alignment horizontal="center" vertical="center" wrapText="1"/>
    </xf>
    <xf numFmtId="49" fontId="8" fillId="10" borderId="19" xfId="0" applyNumberFormat="1" applyFont="1" applyFill="1" applyBorder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2" fillId="14" borderId="9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wrapText="1"/>
    </xf>
    <xf numFmtId="15" fontId="0" fillId="0" borderId="17" xfId="0" applyNumberFormat="1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15" fontId="15" fillId="0" borderId="3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15" fontId="0" fillId="0" borderId="0" xfId="0" applyNumberFormat="1" applyFont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 14" xfId="3"/>
    <cellStyle name="Note 3 2 2 2 2 2 2" xfId="2"/>
  </cellStyles>
  <dxfs count="0"/>
  <tableStyles count="0" defaultTableStyle="TableStyleMedium2" defaultPivotStyle="PivotStyleLight16"/>
  <colors>
    <mruColors>
      <color rgb="FFB2C1E4"/>
      <color rgb="FFCCFFFF"/>
      <color rgb="FF99FFCC"/>
      <color rgb="FFF7C5C5"/>
      <color rgb="FFFAD8D8"/>
      <color rgb="FFFAD3BE"/>
      <color rgb="FFFFE7A3"/>
      <color rgb="FFD5FFEA"/>
      <color rgb="FFF4D6BE"/>
      <color rgb="FFF1C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138081</xdr:colOff>
      <xdr:row>98</xdr:row>
      <xdr:rowOff>71714</xdr:rowOff>
    </xdr:from>
    <xdr:to>
      <xdr:col>4</xdr:col>
      <xdr:colOff>1625972</xdr:colOff>
      <xdr:row>114</xdr:row>
      <xdr:rowOff>371467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39540B-7D5B-AE1D-8243-5A8754D90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81" y="27969381"/>
          <a:ext cx="6843058" cy="4861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114524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1</xdr:rowOff>
    </xdr:from>
    <xdr:to>
      <xdr:col>4</xdr:col>
      <xdr:colOff>866775</xdr:colOff>
      <xdr:row>38</xdr:row>
      <xdr:rowOff>175260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153026"/>
          <a:ext cx="5029199" cy="2651759"/>
        </a:xfrm>
        <a:prstGeom prst="rect">
          <a:avLst/>
        </a:prstGeom>
      </xdr:spPr>
    </xdr:pic>
    <xdr:clientData/>
  </xdr:twoCellAnchor>
  <xdr:twoCellAnchor editAs="oneCell">
    <xdr:from>
      <xdr:col>6</xdr:col>
      <xdr:colOff>15241</xdr:colOff>
      <xdr:row>25</xdr:row>
      <xdr:rowOff>22861</xdr:rowOff>
    </xdr:from>
    <xdr:to>
      <xdr:col>10</xdr:col>
      <xdr:colOff>1501141</xdr:colOff>
      <xdr:row>38</xdr:row>
      <xdr:rowOff>160021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0574" y="5176944"/>
          <a:ext cx="5031317" cy="2613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73" zoomScale="80" zoomScaleNormal="80" workbookViewId="0">
      <selection activeCell="E53" sqref="E53"/>
    </sheetView>
  </sheetViews>
  <sheetFormatPr defaultRowHeight="15" x14ac:dyDescent="0.25"/>
  <cols>
    <col min="1" max="1" width="42" style="58" customWidth="1"/>
    <col min="2" max="2" width="23" style="58" customWidth="1"/>
    <col min="3" max="3" width="24.7109375" style="58" customWidth="1"/>
    <col min="4" max="4" width="17.7109375" style="58" customWidth="1"/>
    <col min="5" max="5" width="19.7109375" style="58" customWidth="1"/>
    <col min="6" max="6" width="18.42578125" style="58" customWidth="1"/>
    <col min="7" max="16384" width="9.140625" style="58"/>
  </cols>
  <sheetData>
    <row r="1" spans="1:6" x14ac:dyDescent="0.25">
      <c r="D1" s="59"/>
      <c r="E1" s="59"/>
    </row>
    <row r="2" spans="1:6" x14ac:dyDescent="0.25">
      <c r="D2" s="59"/>
      <c r="E2" s="59"/>
    </row>
    <row r="3" spans="1:6" x14ac:dyDescent="0.25">
      <c r="D3" s="59"/>
      <c r="E3" s="59"/>
    </row>
    <row r="4" spans="1:6" ht="15.75" thickBot="1" x14ac:dyDescent="0.3">
      <c r="A4" s="60"/>
      <c r="B4" s="60"/>
      <c r="C4" s="60"/>
      <c r="D4" s="61"/>
      <c r="E4" s="61"/>
      <c r="F4" s="60"/>
    </row>
    <row r="5" spans="1:6" x14ac:dyDescent="0.25">
      <c r="A5" s="125"/>
      <c r="B5" s="125"/>
      <c r="C5" s="125"/>
      <c r="D5" s="125"/>
      <c r="E5" s="125"/>
      <c r="F5" s="125"/>
    </row>
    <row r="6" spans="1:6" x14ac:dyDescent="0.25">
      <c r="A6" s="5" t="s">
        <v>0</v>
      </c>
      <c r="B6" s="58" t="s">
        <v>256</v>
      </c>
      <c r="F6" s="62"/>
    </row>
    <row r="7" spans="1:6" x14ac:dyDescent="0.25">
      <c r="A7" s="5" t="s">
        <v>1</v>
      </c>
      <c r="B7" s="59" t="s">
        <v>255</v>
      </c>
      <c r="F7" s="62"/>
    </row>
    <row r="8" spans="1:6" x14ac:dyDescent="0.25">
      <c r="A8" s="5" t="s">
        <v>2</v>
      </c>
      <c r="B8" s="63" t="s">
        <v>364</v>
      </c>
      <c r="F8" s="62"/>
    </row>
    <row r="9" spans="1:6" x14ac:dyDescent="0.25">
      <c r="A9" s="5" t="s">
        <v>3</v>
      </c>
      <c r="B9" s="64">
        <v>44908</v>
      </c>
      <c r="F9" s="62"/>
    </row>
    <row r="10" spans="1:6" x14ac:dyDescent="0.25">
      <c r="A10" s="5" t="s">
        <v>4</v>
      </c>
      <c r="B10" s="59" t="s">
        <v>259</v>
      </c>
      <c r="F10" s="62"/>
    </row>
    <row r="11" spans="1:6" x14ac:dyDescent="0.25">
      <c r="A11" s="5"/>
      <c r="F11" s="62"/>
    </row>
    <row r="12" spans="1:6" x14ac:dyDescent="0.25">
      <c r="A12" s="6" t="s">
        <v>5</v>
      </c>
      <c r="B12" s="65"/>
      <c r="C12" s="65"/>
      <c r="D12" s="65"/>
      <c r="E12" s="65"/>
      <c r="F12" s="65"/>
    </row>
    <row r="13" spans="1:6" x14ac:dyDescent="0.25">
      <c r="F13" s="62"/>
    </row>
    <row r="14" spans="1:6" x14ac:dyDescent="0.25">
      <c r="A14" s="7" t="s">
        <v>6</v>
      </c>
      <c r="F14" s="62"/>
    </row>
    <row r="15" spans="1:6" ht="30" x14ac:dyDescent="0.25">
      <c r="A15" s="34" t="s">
        <v>7</v>
      </c>
      <c r="B15" s="34" t="s">
        <v>73</v>
      </c>
      <c r="C15" s="34" t="s">
        <v>74</v>
      </c>
      <c r="D15" s="34" t="s">
        <v>8</v>
      </c>
      <c r="E15" s="34" t="s">
        <v>9</v>
      </c>
      <c r="F15" s="62"/>
    </row>
    <row r="16" spans="1:6" x14ac:dyDescent="0.25">
      <c r="A16" s="66" t="s">
        <v>260</v>
      </c>
      <c r="B16" s="67" t="s">
        <v>261</v>
      </c>
      <c r="C16" s="68">
        <v>410000006394</v>
      </c>
      <c r="D16" s="69">
        <v>45071</v>
      </c>
      <c r="E16" s="126" t="s">
        <v>262</v>
      </c>
    </row>
    <row r="17" spans="1:6" ht="31.5" customHeight="1" x14ac:dyDescent="0.25">
      <c r="A17" s="66" t="s">
        <v>263</v>
      </c>
      <c r="B17" s="67" t="s">
        <v>264</v>
      </c>
      <c r="C17" s="68">
        <v>410000006368</v>
      </c>
      <c r="D17" s="69">
        <v>45091</v>
      </c>
      <c r="E17" s="126"/>
    </row>
    <row r="18" spans="1:6" x14ac:dyDescent="0.25">
      <c r="A18" s="66" t="s">
        <v>265</v>
      </c>
      <c r="B18" s="67" t="s">
        <v>266</v>
      </c>
      <c r="C18" s="67" t="s">
        <v>267</v>
      </c>
      <c r="D18" s="69">
        <v>45069</v>
      </c>
      <c r="E18" s="126"/>
    </row>
    <row r="19" spans="1:6" x14ac:dyDescent="0.25">
      <c r="A19" s="66" t="s">
        <v>268</v>
      </c>
      <c r="B19" s="67" t="s">
        <v>269</v>
      </c>
      <c r="C19" s="67" t="s">
        <v>270</v>
      </c>
      <c r="D19" s="69">
        <v>45069</v>
      </c>
      <c r="E19" s="126"/>
    </row>
    <row r="20" spans="1:6" x14ac:dyDescent="0.25">
      <c r="A20" s="66" t="s">
        <v>271</v>
      </c>
      <c r="B20" s="67" t="s">
        <v>272</v>
      </c>
      <c r="C20" s="67" t="s">
        <v>273</v>
      </c>
      <c r="D20" s="69">
        <v>45069</v>
      </c>
      <c r="E20" s="126"/>
    </row>
    <row r="21" spans="1:6" x14ac:dyDescent="0.25">
      <c r="A21" s="66" t="s">
        <v>274</v>
      </c>
      <c r="B21" s="67" t="s">
        <v>275</v>
      </c>
      <c r="C21" s="67" t="s">
        <v>276</v>
      </c>
      <c r="D21" s="70">
        <v>45069</v>
      </c>
      <c r="E21" s="126"/>
    </row>
    <row r="22" spans="1:6" ht="30" x14ac:dyDescent="0.25">
      <c r="A22" s="66" t="s">
        <v>277</v>
      </c>
      <c r="B22" s="67" t="s">
        <v>278</v>
      </c>
      <c r="C22" s="71">
        <v>410000005616</v>
      </c>
      <c r="D22" s="70">
        <v>45082</v>
      </c>
      <c r="E22" s="127"/>
    </row>
    <row r="23" spans="1:6" ht="30" x14ac:dyDescent="0.25">
      <c r="A23" s="66" t="s">
        <v>277</v>
      </c>
      <c r="B23" s="67" t="s">
        <v>279</v>
      </c>
      <c r="C23" s="71">
        <v>410000005639</v>
      </c>
      <c r="D23" s="69">
        <v>45082</v>
      </c>
      <c r="E23" s="127"/>
    </row>
    <row r="24" spans="1:6" x14ac:dyDescent="0.25">
      <c r="A24" s="72" t="s">
        <v>280</v>
      </c>
      <c r="B24" s="52" t="s">
        <v>281</v>
      </c>
      <c r="C24" s="73" t="s">
        <v>10</v>
      </c>
      <c r="D24" s="73" t="s">
        <v>10</v>
      </c>
      <c r="E24" s="126"/>
    </row>
    <row r="25" spans="1:6" x14ac:dyDescent="0.25">
      <c r="F25" s="62"/>
    </row>
    <row r="26" spans="1:6" x14ac:dyDescent="0.25">
      <c r="A26" s="7" t="s">
        <v>14</v>
      </c>
      <c r="F26" s="62"/>
    </row>
    <row r="27" spans="1:6" ht="30" x14ac:dyDescent="0.25">
      <c r="A27" s="74" t="s">
        <v>282</v>
      </c>
      <c r="B27" s="8" t="s">
        <v>7</v>
      </c>
      <c r="C27" s="8" t="s">
        <v>15</v>
      </c>
      <c r="D27" s="8" t="s">
        <v>16</v>
      </c>
      <c r="E27" s="8" t="s">
        <v>17</v>
      </c>
      <c r="F27" s="8" t="s">
        <v>18</v>
      </c>
    </row>
    <row r="28" spans="1:6" x14ac:dyDescent="0.25">
      <c r="A28" s="128" t="s">
        <v>283</v>
      </c>
      <c r="B28" s="75" t="s">
        <v>284</v>
      </c>
      <c r="C28" s="75" t="s">
        <v>285</v>
      </c>
      <c r="D28" s="75">
        <v>129114</v>
      </c>
      <c r="E28" s="75">
        <v>163047336</v>
      </c>
      <c r="F28" s="76" t="s">
        <v>71</v>
      </c>
    </row>
    <row r="29" spans="1:6" ht="30" x14ac:dyDescent="0.25">
      <c r="A29" s="129"/>
      <c r="B29" s="75" t="s">
        <v>286</v>
      </c>
      <c r="C29" s="75" t="s">
        <v>287</v>
      </c>
      <c r="D29" s="75" t="s">
        <v>288</v>
      </c>
      <c r="E29" s="75" t="s">
        <v>289</v>
      </c>
      <c r="F29" s="76">
        <v>42186</v>
      </c>
    </row>
    <row r="30" spans="1:6" x14ac:dyDescent="0.25">
      <c r="A30" s="129"/>
      <c r="B30" s="75" t="s">
        <v>290</v>
      </c>
      <c r="C30" s="75" t="s">
        <v>291</v>
      </c>
      <c r="D30" s="75" t="s">
        <v>292</v>
      </c>
      <c r="E30" s="75">
        <v>301046</v>
      </c>
      <c r="F30" s="76" t="s">
        <v>293</v>
      </c>
    </row>
    <row r="31" spans="1:6" x14ac:dyDescent="0.25">
      <c r="A31" s="130"/>
      <c r="B31" s="75" t="s">
        <v>294</v>
      </c>
      <c r="C31" s="75" t="s">
        <v>295</v>
      </c>
      <c r="D31" s="75" t="s">
        <v>296</v>
      </c>
      <c r="E31" s="77" t="s">
        <v>297</v>
      </c>
      <c r="F31" s="76" t="s">
        <v>298</v>
      </c>
    </row>
    <row r="32" spans="1:6" x14ac:dyDescent="0.25">
      <c r="A32" s="131" t="s">
        <v>299</v>
      </c>
      <c r="B32" s="75"/>
      <c r="C32" s="75"/>
      <c r="D32" s="75"/>
      <c r="E32" s="77"/>
      <c r="F32" s="76"/>
    </row>
    <row r="33" spans="1:6" x14ac:dyDescent="0.25">
      <c r="A33" s="132"/>
      <c r="B33" s="78"/>
      <c r="C33" s="75"/>
      <c r="D33" s="75"/>
      <c r="E33" s="77"/>
      <c r="F33" s="76"/>
    </row>
    <row r="34" spans="1:6" x14ac:dyDescent="0.25">
      <c r="A34" s="132"/>
      <c r="B34" s="75"/>
      <c r="C34" s="75"/>
      <c r="D34" s="75"/>
      <c r="E34" s="77"/>
      <c r="F34" s="76"/>
    </row>
    <row r="35" spans="1:6" x14ac:dyDescent="0.25">
      <c r="A35" s="133"/>
      <c r="B35" s="75"/>
      <c r="C35" s="75"/>
      <c r="D35" s="75"/>
      <c r="E35" s="77"/>
      <c r="F35" s="76"/>
    </row>
    <row r="36" spans="1:6" x14ac:dyDescent="0.25">
      <c r="A36" s="182" t="s">
        <v>361</v>
      </c>
      <c r="B36" s="182"/>
      <c r="C36" s="182"/>
      <c r="D36" s="182"/>
      <c r="E36" s="183"/>
      <c r="F36" s="184"/>
    </row>
    <row r="37" spans="1:6" x14ac:dyDescent="0.25">
      <c r="A37" s="79"/>
      <c r="B37" s="79"/>
      <c r="C37" s="79"/>
      <c r="D37" s="79"/>
    </row>
    <row r="38" spans="1:6" x14ac:dyDescent="0.25">
      <c r="A38" s="30" t="s">
        <v>66</v>
      </c>
      <c r="B38" s="59"/>
      <c r="C38" s="79"/>
      <c r="D38" s="79"/>
      <c r="E38" s="79"/>
    </row>
    <row r="39" spans="1:6" x14ac:dyDescent="0.25">
      <c r="A39" s="36" t="s">
        <v>7</v>
      </c>
      <c r="B39" s="35" t="s">
        <v>15</v>
      </c>
      <c r="C39" s="35" t="s">
        <v>16</v>
      </c>
      <c r="D39" s="35" t="s">
        <v>17</v>
      </c>
      <c r="E39" s="35" t="s">
        <v>300</v>
      </c>
    </row>
    <row r="40" spans="1:6" x14ac:dyDescent="0.25">
      <c r="A40" s="80" t="s">
        <v>301</v>
      </c>
      <c r="B40" s="80" t="s">
        <v>71</v>
      </c>
      <c r="C40" s="80" t="s">
        <v>71</v>
      </c>
      <c r="D40" s="80" t="s">
        <v>71</v>
      </c>
      <c r="E40" s="81">
        <v>44908</v>
      </c>
    </row>
    <row r="42" spans="1:6" x14ac:dyDescent="0.25">
      <c r="A42" s="38" t="s">
        <v>19</v>
      </c>
    </row>
    <row r="43" spans="1:6" x14ac:dyDescent="0.25">
      <c r="A43" s="36" t="s">
        <v>7</v>
      </c>
      <c r="B43" s="35" t="s">
        <v>15</v>
      </c>
      <c r="C43" s="35" t="s">
        <v>16</v>
      </c>
      <c r="E43" s="11"/>
    </row>
    <row r="44" spans="1:6" x14ac:dyDescent="0.25">
      <c r="A44" s="82" t="s">
        <v>20</v>
      </c>
      <c r="B44" s="134" t="s">
        <v>302</v>
      </c>
      <c r="C44" s="83" t="s">
        <v>303</v>
      </c>
      <c r="E44" s="84"/>
    </row>
    <row r="45" spans="1:6" x14ac:dyDescent="0.25">
      <c r="A45" s="82" t="s">
        <v>23</v>
      </c>
      <c r="B45" s="134"/>
      <c r="C45" s="83" t="s">
        <v>304</v>
      </c>
      <c r="E45" s="84"/>
    </row>
    <row r="46" spans="1:6" x14ac:dyDescent="0.25">
      <c r="A46" s="82" t="s">
        <v>25</v>
      </c>
      <c r="B46" s="134"/>
      <c r="C46" s="83" t="s">
        <v>305</v>
      </c>
      <c r="E46" s="84"/>
    </row>
    <row r="47" spans="1:6" x14ac:dyDescent="0.25">
      <c r="A47" s="82" t="s">
        <v>27</v>
      </c>
      <c r="B47" s="134"/>
      <c r="C47" s="83" t="s">
        <v>306</v>
      </c>
      <c r="E47" s="84"/>
    </row>
    <row r="48" spans="1:6" x14ac:dyDescent="0.25">
      <c r="A48" s="82" t="s">
        <v>29</v>
      </c>
      <c r="B48" s="124" t="s">
        <v>307</v>
      </c>
      <c r="C48" s="83" t="s">
        <v>308</v>
      </c>
      <c r="E48" s="84"/>
    </row>
    <row r="49" spans="1:6" x14ac:dyDescent="0.25">
      <c r="A49" s="82" t="s">
        <v>309</v>
      </c>
      <c r="B49" s="124"/>
      <c r="C49" s="83" t="s">
        <v>310</v>
      </c>
      <c r="E49" s="84"/>
    </row>
    <row r="50" spans="1:6" x14ac:dyDescent="0.25">
      <c r="A50" s="82" t="s">
        <v>311</v>
      </c>
      <c r="B50" s="85" t="s">
        <v>312</v>
      </c>
      <c r="C50" s="83">
        <v>352059</v>
      </c>
      <c r="E50" s="84"/>
    </row>
    <row r="51" spans="1:6" x14ac:dyDescent="0.25">
      <c r="A51" s="82" t="s">
        <v>313</v>
      </c>
      <c r="B51" s="85" t="s">
        <v>314</v>
      </c>
      <c r="C51" s="83" t="s">
        <v>315</v>
      </c>
      <c r="E51" s="84"/>
    </row>
    <row r="52" spans="1:6" x14ac:dyDescent="0.25">
      <c r="A52" s="82" t="s">
        <v>316</v>
      </c>
      <c r="B52" s="85" t="s">
        <v>317</v>
      </c>
      <c r="C52" s="83" t="s">
        <v>318</v>
      </c>
      <c r="E52" s="84"/>
    </row>
    <row r="53" spans="1:6" x14ac:dyDescent="0.25">
      <c r="A53" s="79"/>
      <c r="B53" s="79"/>
      <c r="C53" s="79"/>
      <c r="D53" s="79"/>
    </row>
    <row r="54" spans="1:6" x14ac:dyDescent="0.25">
      <c r="A54" s="30" t="s">
        <v>319</v>
      </c>
      <c r="B54" s="79"/>
      <c r="C54" s="79"/>
      <c r="D54" s="79"/>
    </row>
    <row r="55" spans="1:6" x14ac:dyDescent="0.25">
      <c r="A55" s="30"/>
      <c r="B55" s="79"/>
      <c r="C55" s="79"/>
      <c r="D55" s="79"/>
    </row>
    <row r="56" spans="1:6" x14ac:dyDescent="0.25">
      <c r="A56" s="86" t="s">
        <v>320</v>
      </c>
      <c r="B56" s="87">
        <v>44908</v>
      </c>
      <c r="C56" s="88"/>
      <c r="D56" s="79"/>
    </row>
    <row r="57" spans="1:6" x14ac:dyDescent="0.25">
      <c r="A57" s="135" t="s">
        <v>321</v>
      </c>
      <c r="B57" s="136"/>
      <c r="C57" s="136"/>
      <c r="D57" s="136"/>
      <c r="E57" s="136"/>
      <c r="F57" s="137"/>
    </row>
    <row r="58" spans="1:6" x14ac:dyDescent="0.25">
      <c r="A58" s="89" t="s">
        <v>322</v>
      </c>
      <c r="B58" s="89" t="s">
        <v>323</v>
      </c>
      <c r="C58" s="89" t="s">
        <v>324</v>
      </c>
      <c r="D58" s="89" t="s">
        <v>67</v>
      </c>
      <c r="E58" s="89" t="s">
        <v>325</v>
      </c>
      <c r="F58" s="89" t="s">
        <v>326</v>
      </c>
    </row>
    <row r="59" spans="1:6" x14ac:dyDescent="0.25">
      <c r="A59" s="89" t="s">
        <v>327</v>
      </c>
      <c r="B59" s="83">
        <v>3000</v>
      </c>
      <c r="C59" s="83">
        <v>240</v>
      </c>
      <c r="D59" s="83">
        <f>B59/C59</f>
        <v>12.5</v>
      </c>
      <c r="E59" s="138">
        <v>20000</v>
      </c>
      <c r="F59" s="83">
        <f>E59/D59</f>
        <v>1600</v>
      </c>
    </row>
    <row r="60" spans="1:6" x14ac:dyDescent="0.25">
      <c r="A60" s="89" t="s">
        <v>328</v>
      </c>
      <c r="B60" s="83">
        <v>500</v>
      </c>
      <c r="C60" s="83">
        <v>5</v>
      </c>
      <c r="D60" s="83">
        <f>B60/C60</f>
        <v>100</v>
      </c>
      <c r="E60" s="138"/>
      <c r="F60" s="83">
        <f>E59/D60</f>
        <v>200</v>
      </c>
    </row>
    <row r="61" spans="1:6" x14ac:dyDescent="0.25">
      <c r="A61" s="89" t="s">
        <v>294</v>
      </c>
      <c r="B61" s="83">
        <v>100</v>
      </c>
      <c r="C61" s="83">
        <v>75</v>
      </c>
      <c r="D61" s="83">
        <f>B61/C61</f>
        <v>1.3333333333333333</v>
      </c>
      <c r="E61" s="138"/>
      <c r="F61" s="83">
        <f>E59/D61</f>
        <v>15000</v>
      </c>
    </row>
    <row r="62" spans="1:6" x14ac:dyDescent="0.25">
      <c r="A62" s="138"/>
      <c r="B62" s="138"/>
      <c r="C62" s="138"/>
      <c r="D62" s="138" t="s">
        <v>329</v>
      </c>
      <c r="E62" s="138"/>
      <c r="F62" s="83">
        <f>SUM(F59:F61)</f>
        <v>16800</v>
      </c>
    </row>
    <row r="63" spans="1:6" x14ac:dyDescent="0.25">
      <c r="A63" s="138"/>
      <c r="B63" s="138"/>
      <c r="C63" s="138"/>
      <c r="D63" s="138" t="s">
        <v>330</v>
      </c>
      <c r="E63" s="138"/>
      <c r="F63" s="83">
        <f>E59-F62</f>
        <v>3200</v>
      </c>
    </row>
    <row r="64" spans="1:6" x14ac:dyDescent="0.25">
      <c r="A64" s="138"/>
      <c r="B64" s="138"/>
      <c r="C64" s="138"/>
      <c r="D64" s="139" t="s">
        <v>331</v>
      </c>
      <c r="E64" s="139"/>
      <c r="F64" s="83">
        <f>F62+F63</f>
        <v>20000</v>
      </c>
    </row>
    <row r="65" spans="1:4" x14ac:dyDescent="0.25">
      <c r="A65" s="79"/>
      <c r="B65" s="79"/>
      <c r="C65" s="79"/>
      <c r="D65" s="79"/>
    </row>
    <row r="66" spans="1:4" x14ac:dyDescent="0.25">
      <c r="A66" s="90" t="s">
        <v>332</v>
      </c>
      <c r="B66" s="93">
        <v>44896</v>
      </c>
      <c r="C66" s="79"/>
      <c r="D66" s="79"/>
    </row>
    <row r="67" spans="1:4" x14ac:dyDescent="0.25">
      <c r="A67" s="79"/>
      <c r="B67" s="79"/>
      <c r="C67" s="79"/>
      <c r="D67" s="79"/>
    </row>
    <row r="68" spans="1:4" x14ac:dyDescent="0.25">
      <c r="A68" s="79"/>
      <c r="B68" s="79"/>
      <c r="C68" s="79"/>
      <c r="D68" s="79"/>
    </row>
    <row r="69" spans="1:4" x14ac:dyDescent="0.25">
      <c r="A69" s="79"/>
      <c r="B69" s="79"/>
      <c r="C69" s="79"/>
      <c r="D69" s="79"/>
    </row>
    <row r="70" spans="1:4" x14ac:dyDescent="0.25">
      <c r="A70" s="79"/>
      <c r="B70" s="79"/>
      <c r="C70" s="79"/>
      <c r="D70" s="79"/>
    </row>
    <row r="71" spans="1:4" x14ac:dyDescent="0.25">
      <c r="A71" s="79"/>
      <c r="B71" s="79"/>
      <c r="C71" s="79"/>
      <c r="D71" s="79"/>
    </row>
    <row r="72" spans="1:4" x14ac:dyDescent="0.25">
      <c r="A72" s="94" t="s">
        <v>354</v>
      </c>
      <c r="B72" s="79"/>
      <c r="C72" s="79"/>
      <c r="D72" s="79"/>
    </row>
    <row r="73" spans="1:4" x14ac:dyDescent="0.25">
      <c r="A73" s="95" t="s">
        <v>342</v>
      </c>
      <c r="B73" s="138" t="s">
        <v>350</v>
      </c>
      <c r="C73" s="79"/>
      <c r="D73" s="79"/>
    </row>
    <row r="74" spans="1:4" x14ac:dyDescent="0.25">
      <c r="A74" s="95" t="s">
        <v>343</v>
      </c>
      <c r="B74" s="138"/>
      <c r="C74" s="79"/>
      <c r="D74" s="79"/>
    </row>
    <row r="75" spans="1:4" x14ac:dyDescent="0.25">
      <c r="A75" s="95" t="s">
        <v>344</v>
      </c>
      <c r="B75" s="138"/>
      <c r="C75" s="79"/>
      <c r="D75" s="79"/>
    </row>
    <row r="76" spans="1:4" x14ac:dyDescent="0.25">
      <c r="A76" s="95" t="s">
        <v>345</v>
      </c>
      <c r="B76" s="138"/>
      <c r="C76" s="79"/>
      <c r="D76" s="79"/>
    </row>
    <row r="77" spans="1:4" x14ac:dyDescent="0.25">
      <c r="A77" s="95" t="s">
        <v>346</v>
      </c>
      <c r="B77" s="138"/>
      <c r="C77" s="79"/>
      <c r="D77" s="79"/>
    </row>
    <row r="78" spans="1:4" x14ac:dyDescent="0.25">
      <c r="A78" s="95" t="s">
        <v>347</v>
      </c>
      <c r="B78" s="138"/>
      <c r="C78" s="79"/>
      <c r="D78" s="79"/>
    </row>
    <row r="79" spans="1:4" x14ac:dyDescent="0.25">
      <c r="A79" s="95" t="s">
        <v>348</v>
      </c>
      <c r="B79" s="138"/>
      <c r="C79" s="79"/>
      <c r="D79" s="79"/>
    </row>
    <row r="80" spans="1:4" x14ac:dyDescent="0.25">
      <c r="A80" s="95" t="s">
        <v>355</v>
      </c>
      <c r="B80" s="138"/>
      <c r="C80" s="79"/>
      <c r="D80" s="79"/>
    </row>
    <row r="81" spans="1:4" x14ac:dyDescent="0.25">
      <c r="A81" s="96" t="s">
        <v>349</v>
      </c>
      <c r="B81" s="138"/>
      <c r="C81" s="79"/>
      <c r="D81" s="79"/>
    </row>
    <row r="82" spans="1:4" x14ac:dyDescent="0.25">
      <c r="A82" s="96" t="s">
        <v>351</v>
      </c>
      <c r="B82" s="138"/>
      <c r="C82" s="79"/>
      <c r="D82" s="79"/>
    </row>
    <row r="83" spans="1:4" x14ac:dyDescent="0.25">
      <c r="A83" s="96" t="s">
        <v>352</v>
      </c>
      <c r="B83" s="138"/>
      <c r="C83" s="79"/>
      <c r="D83" s="79"/>
    </row>
    <row r="84" spans="1:4" x14ac:dyDescent="0.25">
      <c r="A84" s="96" t="s">
        <v>356</v>
      </c>
      <c r="B84" s="83" t="s">
        <v>359</v>
      </c>
      <c r="C84" s="79"/>
      <c r="D84" s="79"/>
    </row>
    <row r="85" spans="1:4" x14ac:dyDescent="0.25">
      <c r="A85" s="96" t="s">
        <v>358</v>
      </c>
      <c r="B85" s="83" t="s">
        <v>359</v>
      </c>
      <c r="C85" s="79"/>
      <c r="D85" s="79"/>
    </row>
    <row r="86" spans="1:4" x14ac:dyDescent="0.25">
      <c r="A86" s="96" t="s">
        <v>357</v>
      </c>
      <c r="B86" s="83" t="s">
        <v>359</v>
      </c>
      <c r="C86" s="79"/>
      <c r="D86" s="79"/>
    </row>
    <row r="87" spans="1:4" x14ac:dyDescent="0.25">
      <c r="A87" s="79" t="s">
        <v>353</v>
      </c>
      <c r="B87" s="79">
        <v>25</v>
      </c>
      <c r="C87" s="79"/>
      <c r="D87" s="79"/>
    </row>
    <row r="89" spans="1:4" x14ac:dyDescent="0.25">
      <c r="A89" s="144" t="s">
        <v>333</v>
      </c>
      <c r="B89" s="144"/>
      <c r="C89" s="144"/>
      <c r="D89" s="144"/>
    </row>
    <row r="90" spans="1:4" x14ac:dyDescent="0.25">
      <c r="A90" s="141" t="s">
        <v>163</v>
      </c>
      <c r="B90" s="91"/>
      <c r="C90" s="91" t="s">
        <v>164</v>
      </c>
      <c r="D90" s="91" t="s">
        <v>165</v>
      </c>
    </row>
    <row r="91" spans="1:4" x14ac:dyDescent="0.25">
      <c r="A91" s="142"/>
      <c r="B91" s="91">
        <v>0</v>
      </c>
      <c r="C91" s="92" t="s">
        <v>166</v>
      </c>
      <c r="D91" s="91" t="s">
        <v>167</v>
      </c>
    </row>
    <row r="92" spans="1:4" ht="60" x14ac:dyDescent="0.25">
      <c r="A92" s="142"/>
      <c r="B92" s="91">
        <v>1</v>
      </c>
      <c r="C92" s="92" t="s">
        <v>168</v>
      </c>
      <c r="D92" s="91" t="s">
        <v>169</v>
      </c>
    </row>
    <row r="93" spans="1:4" ht="45" x14ac:dyDescent="0.25">
      <c r="A93" s="142"/>
      <c r="B93" s="91">
        <v>2</v>
      </c>
      <c r="C93" s="92" t="s">
        <v>170</v>
      </c>
      <c r="D93" s="91" t="s">
        <v>334</v>
      </c>
    </row>
    <row r="94" spans="1:4" ht="30" x14ac:dyDescent="0.25">
      <c r="A94" s="142"/>
      <c r="B94" s="91">
        <v>3</v>
      </c>
      <c r="C94" s="92" t="s">
        <v>171</v>
      </c>
      <c r="D94" s="91" t="s">
        <v>71</v>
      </c>
    </row>
    <row r="95" spans="1:4" ht="60" x14ac:dyDescent="0.25">
      <c r="A95" s="142"/>
      <c r="B95" s="91">
        <v>4</v>
      </c>
      <c r="C95" s="92" t="s">
        <v>172</v>
      </c>
      <c r="D95" s="97" t="s">
        <v>360</v>
      </c>
    </row>
    <row r="96" spans="1:4" ht="45" x14ac:dyDescent="0.25">
      <c r="A96" s="142"/>
      <c r="B96" s="91">
        <v>5</v>
      </c>
      <c r="C96" s="92" t="s">
        <v>173</v>
      </c>
      <c r="D96" s="91" t="s">
        <v>71</v>
      </c>
    </row>
    <row r="97" spans="1:4" ht="45" x14ac:dyDescent="0.25">
      <c r="A97" s="142"/>
      <c r="B97" s="91">
        <v>6</v>
      </c>
      <c r="C97" s="92" t="s">
        <v>176</v>
      </c>
      <c r="D97" s="91" t="s">
        <v>71</v>
      </c>
    </row>
    <row r="98" spans="1:4" ht="30" x14ac:dyDescent="0.25">
      <c r="A98" s="142"/>
      <c r="B98" s="91">
        <v>7</v>
      </c>
      <c r="C98" s="92" t="s">
        <v>174</v>
      </c>
      <c r="D98" s="91" t="s">
        <v>71</v>
      </c>
    </row>
    <row r="99" spans="1:4" ht="30" x14ac:dyDescent="0.25">
      <c r="A99" s="143"/>
      <c r="B99" s="91">
        <v>8</v>
      </c>
      <c r="C99" s="92" t="s">
        <v>175</v>
      </c>
      <c r="D99" s="91" t="s">
        <v>71</v>
      </c>
    </row>
    <row r="101" spans="1:4" x14ac:dyDescent="0.25">
      <c r="A101" s="140" t="s">
        <v>335</v>
      </c>
      <c r="B101" s="140"/>
      <c r="C101" s="140"/>
      <c r="D101" s="140"/>
    </row>
    <row r="102" spans="1:4" x14ac:dyDescent="0.25">
      <c r="A102" s="145" t="s">
        <v>163</v>
      </c>
      <c r="B102" s="91"/>
      <c r="C102" s="91" t="s">
        <v>164</v>
      </c>
      <c r="D102" s="91" t="s">
        <v>165</v>
      </c>
    </row>
    <row r="103" spans="1:4" ht="60" x14ac:dyDescent="0.25">
      <c r="A103" s="145"/>
      <c r="B103" s="91">
        <v>1</v>
      </c>
      <c r="C103" s="92" t="s">
        <v>336</v>
      </c>
      <c r="D103" s="91" t="s">
        <v>337</v>
      </c>
    </row>
    <row r="104" spans="1:4" ht="30" x14ac:dyDescent="0.25">
      <c r="A104" s="145"/>
      <c r="B104" s="91">
        <v>2</v>
      </c>
      <c r="C104" s="92" t="s">
        <v>338</v>
      </c>
      <c r="D104" s="91" t="s">
        <v>71</v>
      </c>
    </row>
    <row r="105" spans="1:4" ht="30" x14ac:dyDescent="0.25">
      <c r="A105" s="145"/>
      <c r="B105" s="91">
        <v>3</v>
      </c>
      <c r="C105" s="92" t="s">
        <v>339</v>
      </c>
      <c r="D105" s="91" t="s">
        <v>71</v>
      </c>
    </row>
    <row r="106" spans="1:4" ht="45" x14ac:dyDescent="0.25">
      <c r="A106" s="145"/>
      <c r="B106" s="91">
        <v>4</v>
      </c>
      <c r="C106" s="92" t="s">
        <v>340</v>
      </c>
      <c r="D106" s="91" t="s">
        <v>71</v>
      </c>
    </row>
    <row r="107" spans="1:4" ht="45" x14ac:dyDescent="0.25">
      <c r="A107" s="145"/>
      <c r="B107" s="91">
        <v>5</v>
      </c>
      <c r="C107" s="92" t="s">
        <v>176</v>
      </c>
      <c r="D107" s="91" t="s">
        <v>71</v>
      </c>
    </row>
    <row r="108" spans="1:4" ht="30" x14ac:dyDescent="0.25">
      <c r="A108" s="145"/>
      <c r="B108" s="91">
        <v>6</v>
      </c>
      <c r="C108" s="92" t="s">
        <v>174</v>
      </c>
      <c r="D108" s="91" t="s">
        <v>71</v>
      </c>
    </row>
    <row r="109" spans="1:4" ht="30" x14ac:dyDescent="0.25">
      <c r="A109" s="145"/>
      <c r="B109" s="91">
        <v>7</v>
      </c>
      <c r="C109" s="92" t="s">
        <v>175</v>
      </c>
      <c r="D109" s="91" t="s">
        <v>341</v>
      </c>
    </row>
    <row r="111" spans="1:4" x14ac:dyDescent="0.25">
      <c r="A111" s="140" t="s">
        <v>335</v>
      </c>
      <c r="B111" s="140"/>
      <c r="C111" s="140"/>
      <c r="D111" s="140"/>
    </row>
    <row r="112" spans="1:4" x14ac:dyDescent="0.25">
      <c r="A112" s="141" t="s">
        <v>361</v>
      </c>
      <c r="B112" s="91"/>
      <c r="C112" s="91" t="s">
        <v>164</v>
      </c>
      <c r="D112" s="91" t="s">
        <v>165</v>
      </c>
    </row>
    <row r="113" spans="1:4" ht="60" x14ac:dyDescent="0.25">
      <c r="A113" s="142"/>
      <c r="B113" s="91">
        <v>1</v>
      </c>
      <c r="C113" s="92" t="s">
        <v>336</v>
      </c>
      <c r="D113" s="91" t="s">
        <v>337</v>
      </c>
    </row>
    <row r="114" spans="1:4" ht="30" x14ac:dyDescent="0.25">
      <c r="A114" s="142"/>
      <c r="B114" s="91">
        <v>2</v>
      </c>
      <c r="C114" s="92" t="s">
        <v>338</v>
      </c>
      <c r="D114" s="91" t="s">
        <v>71</v>
      </c>
    </row>
    <row r="115" spans="1:4" ht="30" x14ac:dyDescent="0.25">
      <c r="A115" s="142"/>
      <c r="B115" s="91">
        <v>3</v>
      </c>
      <c r="C115" s="92" t="s">
        <v>339</v>
      </c>
      <c r="D115" s="91" t="s">
        <v>71</v>
      </c>
    </row>
    <row r="116" spans="1:4" ht="45" x14ac:dyDescent="0.25">
      <c r="A116" s="142"/>
      <c r="B116" s="91">
        <v>4</v>
      </c>
      <c r="C116" s="92" t="s">
        <v>362</v>
      </c>
      <c r="D116" s="97" t="s">
        <v>393</v>
      </c>
    </row>
    <row r="117" spans="1:4" ht="45" x14ac:dyDescent="0.25">
      <c r="A117" s="143"/>
      <c r="B117" s="91">
        <v>5</v>
      </c>
      <c r="C117" s="92" t="s">
        <v>363</v>
      </c>
      <c r="D117" s="91" t="s">
        <v>71</v>
      </c>
    </row>
  </sheetData>
  <mergeCells count="19">
    <mergeCell ref="B73:B83"/>
    <mergeCell ref="A111:D111"/>
    <mergeCell ref="A112:A117"/>
    <mergeCell ref="A89:D89"/>
    <mergeCell ref="A90:A99"/>
    <mergeCell ref="A101:D101"/>
    <mergeCell ref="A102:A109"/>
    <mergeCell ref="A57:F57"/>
    <mergeCell ref="E59:E61"/>
    <mergeCell ref="A62:C64"/>
    <mergeCell ref="D62:E62"/>
    <mergeCell ref="D63:E63"/>
    <mergeCell ref="D64:E64"/>
    <mergeCell ref="B48:B49"/>
    <mergeCell ref="A5:F5"/>
    <mergeCell ref="E16:E24"/>
    <mergeCell ref="A28:A31"/>
    <mergeCell ref="A32:A35"/>
    <mergeCell ref="B44:B4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3"/>
  <sheetViews>
    <sheetView topLeftCell="A115" zoomScale="90" zoomScaleNormal="90" zoomScaleSheetLayoutView="70" workbookViewId="0">
      <selection activeCell="C121" sqref="C121"/>
    </sheetView>
  </sheetViews>
  <sheetFormatPr defaultColWidth="8.5703125" defaultRowHeight="15" x14ac:dyDescent="0.25"/>
  <cols>
    <col min="1" max="2" width="22.140625" style="58" customWidth="1"/>
    <col min="3" max="4" width="17.85546875" style="58" customWidth="1"/>
    <col min="5" max="5" width="26.28515625" style="58" bestFit="1" customWidth="1"/>
    <col min="6" max="6" width="20.85546875" style="62" customWidth="1"/>
    <col min="7" max="7" width="20.85546875" style="58" customWidth="1"/>
    <col min="8" max="9" width="16.28515625" style="58" customWidth="1"/>
    <col min="10" max="10" width="15.5703125" style="58" customWidth="1"/>
    <col min="11" max="11" width="31.5703125" style="58" customWidth="1"/>
    <col min="12" max="12" width="31" style="58" customWidth="1"/>
    <col min="13" max="13" width="18.85546875" style="58" customWidth="1"/>
    <col min="14" max="14" width="22.140625" style="58" customWidth="1"/>
    <col min="15" max="15" width="19.5703125" style="58" customWidth="1"/>
    <col min="16" max="16" width="11.5703125" style="58" customWidth="1"/>
    <col min="17" max="17" width="55.42578125" style="58" customWidth="1"/>
    <col min="18" max="19" width="17.5703125" style="58" customWidth="1"/>
    <col min="20" max="16384" width="8.5703125" style="58"/>
  </cols>
  <sheetData>
    <row r="1" spans="1:10" x14ac:dyDescent="0.25">
      <c r="D1" s="59"/>
      <c r="E1" s="59"/>
      <c r="F1" s="58"/>
      <c r="J1" s="100"/>
    </row>
    <row r="2" spans="1:10" x14ac:dyDescent="0.25">
      <c r="D2" s="59"/>
      <c r="E2" s="59"/>
      <c r="F2" s="58"/>
      <c r="J2" s="100"/>
    </row>
    <row r="3" spans="1:10" x14ac:dyDescent="0.25">
      <c r="D3" s="59"/>
      <c r="E3" s="59"/>
      <c r="F3" s="58"/>
    </row>
    <row r="4" spans="1:10" ht="15.75" thickBot="1" x14ac:dyDescent="0.3">
      <c r="A4" s="60"/>
      <c r="B4" s="60"/>
      <c r="C4" s="60"/>
      <c r="D4" s="61"/>
      <c r="E4" s="61"/>
      <c r="F4" s="60"/>
    </row>
    <row r="5" spans="1:10" x14ac:dyDescent="0.25">
      <c r="A5" s="125"/>
      <c r="B5" s="125"/>
      <c r="C5" s="125"/>
      <c r="D5" s="125"/>
      <c r="E5" s="125"/>
      <c r="F5" s="125"/>
      <c r="G5" s="5"/>
      <c r="H5" s="5"/>
      <c r="I5" s="5"/>
    </row>
    <row r="6" spans="1:10" x14ac:dyDescent="0.25">
      <c r="A6" s="5" t="s">
        <v>0</v>
      </c>
      <c r="B6" s="54" t="s">
        <v>256</v>
      </c>
    </row>
    <row r="7" spans="1:10" x14ac:dyDescent="0.25">
      <c r="A7" s="5" t="s">
        <v>1</v>
      </c>
      <c r="B7" s="59" t="s">
        <v>255</v>
      </c>
    </row>
    <row r="8" spans="1:10" x14ac:dyDescent="0.25">
      <c r="A8" s="5" t="s">
        <v>2</v>
      </c>
      <c r="B8" s="63" t="s">
        <v>364</v>
      </c>
    </row>
    <row r="9" spans="1:10" x14ac:dyDescent="0.25">
      <c r="A9" s="5" t="s">
        <v>3</v>
      </c>
      <c r="B9" s="64">
        <v>44908</v>
      </c>
    </row>
    <row r="10" spans="1:10" x14ac:dyDescent="0.25">
      <c r="A10" s="5" t="s">
        <v>4</v>
      </c>
      <c r="B10" s="59" t="s">
        <v>161</v>
      </c>
    </row>
    <row r="11" spans="1:10" x14ac:dyDescent="0.25">
      <c r="A11" s="5"/>
    </row>
    <row r="12" spans="1:10" ht="30" customHeight="1" x14ac:dyDescent="0.25">
      <c r="A12" s="6" t="s">
        <v>5</v>
      </c>
      <c r="B12" s="65"/>
      <c r="C12" s="65"/>
      <c r="D12" s="65"/>
      <c r="E12" s="65"/>
      <c r="F12" s="65"/>
      <c r="G12" s="65"/>
      <c r="H12" s="65"/>
      <c r="I12" s="65"/>
      <c r="J12" s="65"/>
    </row>
    <row r="14" spans="1:10" x14ac:dyDescent="0.25">
      <c r="A14" s="7" t="s">
        <v>6</v>
      </c>
    </row>
    <row r="15" spans="1:10" ht="45" x14ac:dyDescent="0.25">
      <c r="A15" s="98" t="s">
        <v>7</v>
      </c>
      <c r="B15" s="99" t="s">
        <v>73</v>
      </c>
      <c r="C15" s="99" t="s">
        <v>74</v>
      </c>
      <c r="D15" s="99" t="s">
        <v>8</v>
      </c>
      <c r="E15" s="99" t="s">
        <v>9</v>
      </c>
      <c r="G15" s="78"/>
    </row>
    <row r="16" spans="1:10" ht="15.75" customHeight="1" x14ac:dyDescent="0.25">
      <c r="A16" s="101" t="s">
        <v>72</v>
      </c>
      <c r="B16" s="102" t="s">
        <v>78</v>
      </c>
      <c r="C16" s="102">
        <v>200360024</v>
      </c>
      <c r="D16" s="103">
        <v>44965</v>
      </c>
      <c r="E16" s="146" t="s">
        <v>79</v>
      </c>
      <c r="F16" s="58"/>
    </row>
    <row r="17" spans="1:6" x14ac:dyDescent="0.25">
      <c r="A17" s="101" t="s">
        <v>81</v>
      </c>
      <c r="B17" s="102" t="s">
        <v>82</v>
      </c>
      <c r="C17" s="102">
        <v>13030253</v>
      </c>
      <c r="D17" s="81">
        <v>45050</v>
      </c>
      <c r="E17" s="146"/>
      <c r="F17" s="58"/>
    </row>
    <row r="18" spans="1:6" x14ac:dyDescent="0.25">
      <c r="A18" s="101" t="s">
        <v>11</v>
      </c>
      <c r="B18" s="102" t="s">
        <v>86</v>
      </c>
      <c r="C18" s="102" t="s">
        <v>87</v>
      </c>
      <c r="D18" s="103">
        <v>45269</v>
      </c>
      <c r="E18" s="146"/>
      <c r="F18" s="58"/>
    </row>
    <row r="19" spans="1:6" x14ac:dyDescent="0.25">
      <c r="A19" s="101" t="s">
        <v>88</v>
      </c>
      <c r="B19" s="104" t="s">
        <v>83</v>
      </c>
      <c r="C19" s="104" t="s">
        <v>84</v>
      </c>
      <c r="D19" s="81">
        <v>45069</v>
      </c>
      <c r="E19" s="146"/>
      <c r="F19" s="58"/>
    </row>
    <row r="20" spans="1:6" x14ac:dyDescent="0.25">
      <c r="A20" s="101" t="s">
        <v>80</v>
      </c>
      <c r="B20" s="102" t="s">
        <v>85</v>
      </c>
      <c r="C20" s="102" t="s">
        <v>89</v>
      </c>
      <c r="D20" s="81">
        <v>45269</v>
      </c>
      <c r="E20" s="146"/>
      <c r="F20" s="58"/>
    </row>
    <row r="21" spans="1:6" x14ac:dyDescent="0.25">
      <c r="A21" s="101" t="s">
        <v>12</v>
      </c>
      <c r="B21" s="102" t="s">
        <v>90</v>
      </c>
      <c r="C21" s="102" t="s">
        <v>365</v>
      </c>
      <c r="D21" s="81">
        <v>45269</v>
      </c>
      <c r="E21" s="146"/>
      <c r="F21" s="58"/>
    </row>
    <row r="22" spans="1:6" ht="15" customHeight="1" x14ac:dyDescent="0.25">
      <c r="A22" s="101" t="s">
        <v>11</v>
      </c>
      <c r="B22" s="102" t="s">
        <v>94</v>
      </c>
      <c r="C22" s="102" t="s">
        <v>95</v>
      </c>
      <c r="D22" s="81">
        <v>45069</v>
      </c>
      <c r="E22" s="146" t="s">
        <v>96</v>
      </c>
      <c r="F22" s="58"/>
    </row>
    <row r="23" spans="1:6" x14ac:dyDescent="0.25">
      <c r="A23" s="101" t="s">
        <v>97</v>
      </c>
      <c r="B23" s="102" t="s">
        <v>98</v>
      </c>
      <c r="C23" s="102" t="s">
        <v>99</v>
      </c>
      <c r="D23" s="81">
        <v>45069</v>
      </c>
      <c r="E23" s="146"/>
      <c r="F23" s="58"/>
    </row>
    <row r="24" spans="1:6" x14ac:dyDescent="0.25">
      <c r="A24" s="101" t="s">
        <v>80</v>
      </c>
      <c r="B24" s="102" t="s">
        <v>100</v>
      </c>
      <c r="C24" s="102" t="s">
        <v>101</v>
      </c>
      <c r="D24" s="81">
        <v>45069</v>
      </c>
      <c r="E24" s="146"/>
      <c r="F24" s="58"/>
    </row>
    <row r="25" spans="1:6" x14ac:dyDescent="0.25">
      <c r="A25" s="101" t="s">
        <v>12</v>
      </c>
      <c r="B25" s="177" t="s">
        <v>102</v>
      </c>
      <c r="C25" s="177" t="s">
        <v>103</v>
      </c>
      <c r="D25" s="178">
        <v>45069</v>
      </c>
      <c r="E25" s="146"/>
      <c r="F25" s="58"/>
    </row>
    <row r="26" spans="1:6" ht="30" x14ac:dyDescent="0.25">
      <c r="A26" s="175" t="s">
        <v>91</v>
      </c>
      <c r="B26" s="180" t="s">
        <v>397</v>
      </c>
      <c r="C26" s="180" t="s">
        <v>92</v>
      </c>
      <c r="D26" s="181">
        <v>45090</v>
      </c>
      <c r="E26" s="176" t="s">
        <v>13</v>
      </c>
      <c r="F26" s="58"/>
    </row>
    <row r="27" spans="1:6" x14ac:dyDescent="0.25">
      <c r="A27" s="101" t="s">
        <v>105</v>
      </c>
      <c r="B27" s="179" t="s">
        <v>106</v>
      </c>
      <c r="C27" s="179" t="s">
        <v>107</v>
      </c>
      <c r="D27" s="179" t="s">
        <v>10</v>
      </c>
      <c r="E27" s="146"/>
      <c r="F27" s="58"/>
    </row>
    <row r="29" spans="1:6" x14ac:dyDescent="0.25">
      <c r="A29" s="7" t="s">
        <v>14</v>
      </c>
    </row>
    <row r="30" spans="1:6" ht="30" x14ac:dyDescent="0.25">
      <c r="A30" s="35" t="s">
        <v>7</v>
      </c>
      <c r="B30" s="35" t="s">
        <v>15</v>
      </c>
      <c r="C30" s="35" t="s">
        <v>16</v>
      </c>
      <c r="D30" s="35" t="s">
        <v>17</v>
      </c>
      <c r="E30" s="35" t="s">
        <v>18</v>
      </c>
      <c r="F30" s="58"/>
    </row>
    <row r="31" spans="1:6" x14ac:dyDescent="0.25">
      <c r="A31" s="101" t="s">
        <v>119</v>
      </c>
      <c r="B31" s="102" t="s">
        <v>93</v>
      </c>
      <c r="C31" s="102" t="s">
        <v>71</v>
      </c>
      <c r="D31" s="102">
        <v>106704926</v>
      </c>
      <c r="E31" s="81">
        <v>44770</v>
      </c>
      <c r="F31" s="58"/>
    </row>
    <row r="32" spans="1:6" x14ac:dyDescent="0.25">
      <c r="A32" s="101" t="s">
        <v>120</v>
      </c>
      <c r="B32" s="102" t="s">
        <v>93</v>
      </c>
      <c r="C32" s="102" t="s">
        <v>71</v>
      </c>
      <c r="D32" s="102">
        <v>106704927</v>
      </c>
      <c r="E32" s="81">
        <v>44770</v>
      </c>
      <c r="F32" s="58"/>
    </row>
    <row r="33" spans="1:6" x14ac:dyDescent="0.25">
      <c r="A33" s="101" t="s">
        <v>366</v>
      </c>
      <c r="B33" s="102" t="s">
        <v>93</v>
      </c>
      <c r="C33" s="102" t="s">
        <v>71</v>
      </c>
      <c r="D33" s="102">
        <v>106928917</v>
      </c>
      <c r="E33" s="81">
        <v>44812</v>
      </c>
      <c r="F33" s="58"/>
    </row>
    <row r="34" spans="1:6" x14ac:dyDescent="0.25">
      <c r="A34" s="101" t="s">
        <v>367</v>
      </c>
      <c r="B34" s="102" t="s">
        <v>93</v>
      </c>
      <c r="C34" s="102" t="s">
        <v>71</v>
      </c>
      <c r="D34" s="102">
        <v>106928915</v>
      </c>
      <c r="E34" s="81">
        <v>44812</v>
      </c>
      <c r="F34" s="58"/>
    </row>
    <row r="35" spans="1:6" x14ac:dyDescent="0.25">
      <c r="A35" s="101" t="s">
        <v>368</v>
      </c>
      <c r="B35" s="102" t="s">
        <v>93</v>
      </c>
      <c r="C35" s="102" t="s">
        <v>71</v>
      </c>
      <c r="D35" s="102">
        <v>106928916</v>
      </c>
      <c r="E35" s="81">
        <v>44812</v>
      </c>
      <c r="F35" s="58"/>
    </row>
    <row r="36" spans="1:6" x14ac:dyDescent="0.25">
      <c r="A36" s="101" t="s">
        <v>125</v>
      </c>
      <c r="B36" s="102" t="s">
        <v>93</v>
      </c>
      <c r="C36" s="102" t="s">
        <v>71</v>
      </c>
      <c r="D36" s="102">
        <v>106704929</v>
      </c>
      <c r="E36" s="81">
        <v>44770</v>
      </c>
      <c r="F36" s="58"/>
    </row>
    <row r="37" spans="1:6" ht="30" x14ac:dyDescent="0.25">
      <c r="A37" s="101" t="s">
        <v>108</v>
      </c>
      <c r="B37" s="102" t="s">
        <v>109</v>
      </c>
      <c r="C37" s="102" t="s">
        <v>10</v>
      </c>
      <c r="D37" s="102" t="s">
        <v>110</v>
      </c>
      <c r="E37" s="102" t="s">
        <v>111</v>
      </c>
      <c r="F37" s="58"/>
    </row>
    <row r="38" spans="1:6" x14ac:dyDescent="0.25">
      <c r="A38" s="101" t="s">
        <v>75</v>
      </c>
      <c r="B38" s="102" t="s">
        <v>76</v>
      </c>
      <c r="C38" s="102">
        <v>163041698</v>
      </c>
      <c r="D38" s="102">
        <v>1039498</v>
      </c>
      <c r="E38" s="102" t="s">
        <v>10</v>
      </c>
      <c r="F38" s="58"/>
    </row>
    <row r="39" spans="1:6" ht="23.25" customHeight="1" x14ac:dyDescent="0.25">
      <c r="A39" s="59"/>
      <c r="B39" s="59"/>
      <c r="C39" s="79"/>
      <c r="D39" s="79"/>
      <c r="E39" s="79"/>
      <c r="F39" s="79"/>
    </row>
    <row r="40" spans="1:6" ht="23.25" customHeight="1" x14ac:dyDescent="0.25">
      <c r="A40" s="30" t="s">
        <v>66</v>
      </c>
      <c r="B40" s="59"/>
      <c r="C40" s="79"/>
      <c r="D40" s="79"/>
      <c r="E40" s="79"/>
      <c r="F40" s="79"/>
    </row>
    <row r="41" spans="1:6" ht="30" customHeight="1" x14ac:dyDescent="0.25">
      <c r="A41" s="36" t="s">
        <v>7</v>
      </c>
      <c r="B41" s="35" t="s">
        <v>15</v>
      </c>
      <c r="C41" s="35" t="s">
        <v>16</v>
      </c>
      <c r="D41" s="35" t="s">
        <v>17</v>
      </c>
      <c r="E41" s="35" t="s">
        <v>18</v>
      </c>
      <c r="F41" s="58"/>
    </row>
    <row r="42" spans="1:6" ht="30" x14ac:dyDescent="0.25">
      <c r="A42" s="67" t="s">
        <v>398</v>
      </c>
      <c r="B42" s="122" t="s">
        <v>71</v>
      </c>
      <c r="C42" s="122" t="s">
        <v>71</v>
      </c>
      <c r="D42" s="122" t="s">
        <v>71</v>
      </c>
      <c r="E42" s="81">
        <v>44908</v>
      </c>
      <c r="F42" s="58"/>
    </row>
    <row r="43" spans="1:6" ht="30" x14ac:dyDescent="0.25">
      <c r="A43" s="67" t="s">
        <v>369</v>
      </c>
      <c r="B43" s="122" t="s">
        <v>71</v>
      </c>
      <c r="C43" s="122" t="s">
        <v>71</v>
      </c>
      <c r="D43" s="122" t="s">
        <v>71</v>
      </c>
      <c r="E43" s="81">
        <v>44908</v>
      </c>
      <c r="F43" s="58"/>
    </row>
    <row r="44" spans="1:6" ht="30" x14ac:dyDescent="0.25">
      <c r="A44" s="67" t="s">
        <v>370</v>
      </c>
      <c r="B44" s="122" t="s">
        <v>71</v>
      </c>
      <c r="C44" s="122" t="s">
        <v>71</v>
      </c>
      <c r="D44" s="122" t="s">
        <v>71</v>
      </c>
      <c r="E44" s="81">
        <v>44908</v>
      </c>
      <c r="F44" s="58"/>
    </row>
    <row r="45" spans="1:6" ht="30" x14ac:dyDescent="0.25">
      <c r="A45" s="67" t="s">
        <v>371</v>
      </c>
      <c r="B45" s="122" t="s">
        <v>71</v>
      </c>
      <c r="C45" s="122" t="s">
        <v>71</v>
      </c>
      <c r="D45" s="122" t="s">
        <v>71</v>
      </c>
      <c r="E45" s="81">
        <v>44908</v>
      </c>
      <c r="F45" s="58"/>
    </row>
    <row r="46" spans="1:6" ht="30" x14ac:dyDescent="0.25">
      <c r="A46" s="67" t="s">
        <v>372</v>
      </c>
      <c r="B46" s="122" t="s">
        <v>71</v>
      </c>
      <c r="C46" s="122" t="s">
        <v>71</v>
      </c>
      <c r="D46" s="122" t="s">
        <v>71</v>
      </c>
      <c r="E46" s="81">
        <v>44908</v>
      </c>
      <c r="F46" s="58"/>
    </row>
    <row r="47" spans="1:6" ht="30" x14ac:dyDescent="0.25">
      <c r="A47" s="67" t="s">
        <v>373</v>
      </c>
      <c r="B47" s="122" t="s">
        <v>71</v>
      </c>
      <c r="C47" s="122" t="s">
        <v>71</v>
      </c>
      <c r="D47" s="122" t="s">
        <v>71</v>
      </c>
      <c r="E47" s="81">
        <v>44908</v>
      </c>
      <c r="F47" s="58"/>
    </row>
    <row r="48" spans="1:6" ht="30" x14ac:dyDescent="0.25">
      <c r="A48" s="67" t="s">
        <v>374</v>
      </c>
      <c r="B48" s="122" t="s">
        <v>71</v>
      </c>
      <c r="C48" s="122" t="s">
        <v>71</v>
      </c>
      <c r="D48" s="122" t="s">
        <v>71</v>
      </c>
      <c r="E48" s="81">
        <v>44908</v>
      </c>
      <c r="F48" s="58"/>
    </row>
    <row r="49" spans="1:6" ht="30" x14ac:dyDescent="0.25">
      <c r="A49" s="67" t="s">
        <v>375</v>
      </c>
      <c r="B49" s="122" t="s">
        <v>71</v>
      </c>
      <c r="C49" s="122" t="s">
        <v>71</v>
      </c>
      <c r="D49" s="122" t="s">
        <v>71</v>
      </c>
      <c r="E49" s="81">
        <v>44908</v>
      </c>
      <c r="F49" s="58"/>
    </row>
    <row r="50" spans="1:6" ht="30" x14ac:dyDescent="0.25">
      <c r="A50" s="67" t="s">
        <v>376</v>
      </c>
      <c r="B50" s="122" t="s">
        <v>71</v>
      </c>
      <c r="C50" s="122" t="s">
        <v>71</v>
      </c>
      <c r="D50" s="122" t="s">
        <v>71</v>
      </c>
      <c r="E50" s="81">
        <v>44908</v>
      </c>
      <c r="F50" s="58"/>
    </row>
    <row r="51" spans="1:6" ht="30" x14ac:dyDescent="0.25">
      <c r="A51" s="67" t="s">
        <v>377</v>
      </c>
      <c r="B51" s="122" t="s">
        <v>71</v>
      </c>
      <c r="C51" s="122" t="s">
        <v>71</v>
      </c>
      <c r="D51" s="122" t="s">
        <v>71</v>
      </c>
      <c r="E51" s="81">
        <v>44908</v>
      </c>
      <c r="F51" s="58"/>
    </row>
    <row r="52" spans="1:6" ht="30" x14ac:dyDescent="0.25">
      <c r="A52" s="67" t="s">
        <v>378</v>
      </c>
      <c r="B52" s="122" t="s">
        <v>71</v>
      </c>
      <c r="C52" s="122" t="s">
        <v>71</v>
      </c>
      <c r="D52" s="122" t="s">
        <v>71</v>
      </c>
      <c r="E52" s="81">
        <v>44908</v>
      </c>
      <c r="F52" s="58"/>
    </row>
    <row r="53" spans="1:6" ht="30" x14ac:dyDescent="0.25">
      <c r="A53" s="67" t="s">
        <v>379</v>
      </c>
      <c r="B53" s="122" t="s">
        <v>71</v>
      </c>
      <c r="C53" s="122" t="s">
        <v>71</v>
      </c>
      <c r="D53" s="122" t="s">
        <v>71</v>
      </c>
      <c r="E53" s="81">
        <v>44908</v>
      </c>
      <c r="F53" s="58"/>
    </row>
    <row r="54" spans="1:6" ht="30" x14ac:dyDescent="0.25">
      <c r="A54" s="67" t="s">
        <v>380</v>
      </c>
      <c r="B54" s="122" t="s">
        <v>71</v>
      </c>
      <c r="C54" s="122" t="s">
        <v>71</v>
      </c>
      <c r="D54" s="122" t="s">
        <v>71</v>
      </c>
      <c r="E54" s="81">
        <v>44908</v>
      </c>
      <c r="F54" s="58"/>
    </row>
    <row r="55" spans="1:6" ht="30" x14ac:dyDescent="0.25">
      <c r="A55" s="67" t="s">
        <v>381</v>
      </c>
      <c r="B55" s="122" t="s">
        <v>71</v>
      </c>
      <c r="C55" s="122" t="s">
        <v>71</v>
      </c>
      <c r="D55" s="122" t="s">
        <v>71</v>
      </c>
      <c r="E55" s="81">
        <v>44908</v>
      </c>
      <c r="F55" s="58"/>
    </row>
    <row r="56" spans="1:6" ht="30" x14ac:dyDescent="0.25">
      <c r="A56" s="67" t="s">
        <v>382</v>
      </c>
      <c r="B56" s="122" t="s">
        <v>71</v>
      </c>
      <c r="C56" s="122" t="s">
        <v>71</v>
      </c>
      <c r="D56" s="122" t="s">
        <v>71</v>
      </c>
      <c r="E56" s="81">
        <v>44908</v>
      </c>
      <c r="F56" s="58"/>
    </row>
    <row r="57" spans="1:6" ht="30" x14ac:dyDescent="0.25">
      <c r="A57" s="67" t="s">
        <v>383</v>
      </c>
      <c r="B57" s="122" t="s">
        <v>71</v>
      </c>
      <c r="C57" s="122" t="s">
        <v>71</v>
      </c>
      <c r="D57" s="122" t="s">
        <v>71</v>
      </c>
      <c r="E57" s="81">
        <v>44908</v>
      </c>
      <c r="F57" s="58"/>
    </row>
    <row r="58" spans="1:6" ht="30" x14ac:dyDescent="0.25">
      <c r="A58" s="67" t="s">
        <v>384</v>
      </c>
      <c r="B58" s="122" t="s">
        <v>71</v>
      </c>
      <c r="C58" s="122" t="s">
        <v>71</v>
      </c>
      <c r="D58" s="122" t="s">
        <v>71</v>
      </c>
      <c r="E58" s="81">
        <v>44908</v>
      </c>
      <c r="F58" s="58"/>
    </row>
    <row r="59" spans="1:6" ht="30" x14ac:dyDescent="0.25">
      <c r="A59" s="67" t="s">
        <v>385</v>
      </c>
      <c r="B59" s="122" t="s">
        <v>71</v>
      </c>
      <c r="C59" s="122" t="s">
        <v>71</v>
      </c>
      <c r="D59" s="122" t="s">
        <v>71</v>
      </c>
      <c r="E59" s="81">
        <v>44908</v>
      </c>
      <c r="F59" s="58"/>
    </row>
    <row r="60" spans="1:6" ht="30" x14ac:dyDescent="0.25">
      <c r="A60" s="67" t="s">
        <v>386</v>
      </c>
      <c r="B60" s="122" t="s">
        <v>71</v>
      </c>
      <c r="C60" s="122" t="s">
        <v>71</v>
      </c>
      <c r="D60" s="122" t="s">
        <v>71</v>
      </c>
      <c r="E60" s="81">
        <v>44908</v>
      </c>
      <c r="F60" s="58"/>
    </row>
    <row r="61" spans="1:6" ht="30" x14ac:dyDescent="0.25">
      <c r="A61" s="67" t="s">
        <v>387</v>
      </c>
      <c r="B61" s="122" t="s">
        <v>71</v>
      </c>
      <c r="C61" s="122" t="s">
        <v>71</v>
      </c>
      <c r="D61" s="122" t="s">
        <v>71</v>
      </c>
      <c r="E61" s="81">
        <v>44908</v>
      </c>
      <c r="F61" s="58"/>
    </row>
    <row r="62" spans="1:6" ht="30" x14ac:dyDescent="0.25">
      <c r="A62" s="67" t="s">
        <v>388</v>
      </c>
      <c r="B62" s="122" t="s">
        <v>71</v>
      </c>
      <c r="C62" s="122" t="s">
        <v>71</v>
      </c>
      <c r="D62" s="122" t="s">
        <v>71</v>
      </c>
      <c r="E62" s="81">
        <v>44908</v>
      </c>
      <c r="F62" s="58"/>
    </row>
    <row r="63" spans="1:6" ht="30" x14ac:dyDescent="0.25">
      <c r="A63" s="67" t="s">
        <v>389</v>
      </c>
      <c r="B63" s="122" t="s">
        <v>71</v>
      </c>
      <c r="C63" s="122" t="s">
        <v>71</v>
      </c>
      <c r="D63" s="122" t="s">
        <v>71</v>
      </c>
      <c r="E63" s="81">
        <v>44908</v>
      </c>
      <c r="F63" s="58"/>
    </row>
    <row r="64" spans="1:6" ht="30" x14ac:dyDescent="0.25">
      <c r="A64" s="67" t="s">
        <v>390</v>
      </c>
      <c r="B64" s="122" t="s">
        <v>71</v>
      </c>
      <c r="C64" s="122" t="s">
        <v>71</v>
      </c>
      <c r="D64" s="122" t="s">
        <v>71</v>
      </c>
      <c r="E64" s="81">
        <v>44908</v>
      </c>
      <c r="F64" s="58"/>
    </row>
    <row r="65" spans="1:7" ht="30" x14ac:dyDescent="0.25">
      <c r="A65" s="67" t="s">
        <v>391</v>
      </c>
      <c r="B65" s="122" t="s">
        <v>71</v>
      </c>
      <c r="C65" s="122" t="s">
        <v>71</v>
      </c>
      <c r="D65" s="122" t="s">
        <v>71</v>
      </c>
      <c r="E65" s="81">
        <v>44908</v>
      </c>
      <c r="F65" s="58"/>
    </row>
    <row r="66" spans="1:7" ht="30" x14ac:dyDescent="0.25">
      <c r="A66" s="67" t="s">
        <v>392</v>
      </c>
      <c r="B66" s="122" t="s">
        <v>71</v>
      </c>
      <c r="C66" s="122" t="s">
        <v>71</v>
      </c>
      <c r="D66" s="122" t="s">
        <v>71</v>
      </c>
      <c r="E66" s="81">
        <v>44908</v>
      </c>
      <c r="F66" s="58"/>
    </row>
    <row r="67" spans="1:7" ht="23.25" customHeight="1" x14ac:dyDescent="0.25">
      <c r="F67" s="58"/>
    </row>
    <row r="68" spans="1:7" ht="23.25" customHeight="1" x14ac:dyDescent="0.25">
      <c r="A68" s="38" t="s">
        <v>19</v>
      </c>
      <c r="F68" s="58"/>
    </row>
    <row r="69" spans="1:7" ht="23.25" customHeight="1" x14ac:dyDescent="0.25">
      <c r="A69" s="40" t="s">
        <v>7</v>
      </c>
      <c r="B69" s="40" t="s">
        <v>15</v>
      </c>
      <c r="C69" s="40" t="s">
        <v>16</v>
      </c>
      <c r="E69" s="11"/>
      <c r="F69" s="58"/>
    </row>
    <row r="70" spans="1:7" ht="21" customHeight="1" x14ac:dyDescent="0.25">
      <c r="A70" s="82" t="s">
        <v>20</v>
      </c>
      <c r="B70" s="134" t="s">
        <v>21</v>
      </c>
      <c r="C70" s="83" t="s">
        <v>22</v>
      </c>
      <c r="E70" s="84"/>
      <c r="F70" s="58"/>
    </row>
    <row r="71" spans="1:7" ht="23.25" customHeight="1" x14ac:dyDescent="0.25">
      <c r="A71" s="82" t="s">
        <v>23</v>
      </c>
      <c r="B71" s="134"/>
      <c r="C71" s="83" t="s">
        <v>24</v>
      </c>
      <c r="E71" s="84"/>
    </row>
    <row r="72" spans="1:7" x14ac:dyDescent="0.25">
      <c r="A72" s="82" t="s">
        <v>25</v>
      </c>
      <c r="B72" s="134"/>
      <c r="C72" s="83" t="s">
        <v>26</v>
      </c>
      <c r="E72" s="84"/>
      <c r="F72" s="11"/>
    </row>
    <row r="73" spans="1:7" x14ac:dyDescent="0.25">
      <c r="A73" s="82" t="s">
        <v>27</v>
      </c>
      <c r="B73" s="134"/>
      <c r="C73" s="83" t="s">
        <v>28</v>
      </c>
      <c r="E73" s="84"/>
      <c r="F73" s="78"/>
    </row>
    <row r="74" spans="1:7" x14ac:dyDescent="0.25">
      <c r="A74" s="82" t="s">
        <v>29</v>
      </c>
      <c r="B74" s="85" t="s">
        <v>307</v>
      </c>
      <c r="C74" s="39" t="s">
        <v>308</v>
      </c>
      <c r="E74" s="84"/>
      <c r="F74" s="78"/>
    </row>
    <row r="75" spans="1:7" ht="60" x14ac:dyDescent="0.25">
      <c r="A75" s="105" t="s">
        <v>114</v>
      </c>
      <c r="B75" s="106" t="s">
        <v>115</v>
      </c>
      <c r="C75" s="75" t="s">
        <v>116</v>
      </c>
      <c r="E75" s="84"/>
      <c r="F75" s="78"/>
    </row>
    <row r="76" spans="1:7" x14ac:dyDescent="0.25">
      <c r="A76" s="105" t="s">
        <v>117</v>
      </c>
      <c r="B76" s="106" t="s">
        <v>115</v>
      </c>
      <c r="C76" s="75" t="s">
        <v>118</v>
      </c>
      <c r="E76" s="84"/>
      <c r="F76" s="78"/>
    </row>
    <row r="77" spans="1:7" x14ac:dyDescent="0.25">
      <c r="A77" s="107"/>
      <c r="B77" s="107"/>
      <c r="C77" s="78"/>
      <c r="D77" s="78"/>
      <c r="E77" s="84"/>
      <c r="F77" s="78"/>
    </row>
    <row r="78" spans="1:7" ht="15" customHeight="1" x14ac:dyDescent="0.25">
      <c r="A78" s="33" t="s">
        <v>32</v>
      </c>
      <c r="F78" s="78"/>
    </row>
    <row r="79" spans="1:7" x14ac:dyDescent="0.25">
      <c r="A79" s="185" t="s">
        <v>400</v>
      </c>
      <c r="B79" s="186"/>
      <c r="C79" s="186"/>
      <c r="D79" s="186"/>
      <c r="E79" s="186"/>
      <c r="F79" s="186"/>
      <c r="G79" s="187"/>
    </row>
    <row r="80" spans="1:7" x14ac:dyDescent="0.25">
      <c r="A80" s="108" t="s">
        <v>14</v>
      </c>
      <c r="B80" s="108" t="s">
        <v>48</v>
      </c>
      <c r="C80" s="108" t="s">
        <v>49</v>
      </c>
      <c r="D80" s="108" t="s">
        <v>67</v>
      </c>
      <c r="E80" s="108" t="s">
        <v>68</v>
      </c>
      <c r="F80" s="108" t="s">
        <v>69</v>
      </c>
      <c r="G80" s="108" t="s">
        <v>70</v>
      </c>
    </row>
    <row r="81" spans="1:7" x14ac:dyDescent="0.25">
      <c r="A81" s="102" t="s">
        <v>77</v>
      </c>
      <c r="B81" s="108">
        <v>100</v>
      </c>
      <c r="C81" s="108">
        <v>10</v>
      </c>
      <c r="D81" s="108">
        <f>B81/C81</f>
        <v>10</v>
      </c>
      <c r="E81" s="31">
        <v>10</v>
      </c>
      <c r="F81" s="108">
        <v>90</v>
      </c>
      <c r="G81" s="108">
        <f>SUM(E81:F81)</f>
        <v>100</v>
      </c>
    </row>
    <row r="82" spans="1:7" x14ac:dyDescent="0.25">
      <c r="A82" s="102" t="s">
        <v>399</v>
      </c>
      <c r="B82" s="123">
        <v>100</v>
      </c>
      <c r="C82" s="123">
        <v>10</v>
      </c>
      <c r="D82" s="123">
        <f>B82/C82</f>
        <v>10</v>
      </c>
      <c r="E82" s="31">
        <v>10</v>
      </c>
      <c r="F82" s="123">
        <v>90</v>
      </c>
      <c r="G82" s="123">
        <f>SUM(E82:F82)</f>
        <v>100</v>
      </c>
    </row>
    <row r="83" spans="1:7" ht="23.25" customHeight="1" x14ac:dyDescent="0.25">
      <c r="A83" s="32"/>
      <c r="B83" s="32"/>
      <c r="C83" s="32"/>
      <c r="D83" s="32"/>
      <c r="E83" s="32"/>
      <c r="F83" s="32"/>
    </row>
    <row r="84" spans="1:7" x14ac:dyDescent="0.25">
      <c r="A84" s="159" t="s">
        <v>394</v>
      </c>
      <c r="B84" s="160"/>
      <c r="C84" s="160"/>
      <c r="D84" s="161"/>
      <c r="F84" s="58"/>
    </row>
    <row r="85" spans="1:7" x14ac:dyDescent="0.25">
      <c r="A85" s="140" t="s">
        <v>30</v>
      </c>
      <c r="B85" s="140"/>
      <c r="C85" s="8" t="s">
        <v>31</v>
      </c>
      <c r="D85" s="8">
        <v>58</v>
      </c>
      <c r="F85" s="58"/>
    </row>
    <row r="86" spans="1:7" x14ac:dyDescent="0.25">
      <c r="A86" s="162" t="s">
        <v>108</v>
      </c>
      <c r="B86" s="163"/>
      <c r="C86" s="83">
        <v>10</v>
      </c>
      <c r="D86" s="109">
        <f>C86*D85</f>
        <v>580</v>
      </c>
      <c r="F86" s="58"/>
    </row>
    <row r="87" spans="1:7" x14ac:dyDescent="0.25">
      <c r="A87" s="157" t="s">
        <v>127</v>
      </c>
      <c r="B87" s="158"/>
      <c r="C87" s="45">
        <v>0.5</v>
      </c>
      <c r="D87" s="109">
        <f>C87*D85</f>
        <v>29</v>
      </c>
      <c r="F87" s="58"/>
    </row>
    <row r="88" spans="1:7" x14ac:dyDescent="0.25">
      <c r="A88" s="157" t="s">
        <v>128</v>
      </c>
      <c r="B88" s="158"/>
      <c r="C88" s="45">
        <v>0.5</v>
      </c>
      <c r="D88" s="109">
        <f>C88*D85</f>
        <v>29</v>
      </c>
      <c r="F88" s="58"/>
    </row>
    <row r="89" spans="1:7" x14ac:dyDescent="0.25">
      <c r="A89" s="149" t="s">
        <v>129</v>
      </c>
      <c r="B89" s="150"/>
      <c r="C89" s="45">
        <v>0.5</v>
      </c>
      <c r="D89" s="109">
        <f>C89*D85</f>
        <v>29</v>
      </c>
      <c r="F89" s="58"/>
    </row>
    <row r="90" spans="1:7" x14ac:dyDescent="0.25">
      <c r="A90" s="153" t="s">
        <v>145</v>
      </c>
      <c r="B90" s="154"/>
      <c r="C90" s="45">
        <v>0.5</v>
      </c>
      <c r="D90" s="109">
        <f>C90*D85</f>
        <v>29</v>
      </c>
      <c r="F90" s="58"/>
    </row>
    <row r="91" spans="1:7" x14ac:dyDescent="0.25">
      <c r="A91" s="153" t="s">
        <v>146</v>
      </c>
      <c r="B91" s="154"/>
      <c r="C91" s="45">
        <v>0.5</v>
      </c>
      <c r="D91" s="109">
        <f>C91*D85</f>
        <v>29</v>
      </c>
      <c r="F91" s="58"/>
    </row>
    <row r="92" spans="1:7" x14ac:dyDescent="0.25">
      <c r="A92" s="155" t="s">
        <v>147</v>
      </c>
      <c r="B92" s="156"/>
      <c r="C92" s="45">
        <v>0.5</v>
      </c>
      <c r="D92" s="109">
        <f>C92*D85</f>
        <v>29</v>
      </c>
      <c r="F92" s="58"/>
    </row>
    <row r="93" spans="1:7" x14ac:dyDescent="0.25">
      <c r="A93" s="151" t="s">
        <v>50</v>
      </c>
      <c r="B93" s="152"/>
      <c r="C93" s="110">
        <f>15-SUM(C86:C92)</f>
        <v>2</v>
      </c>
      <c r="D93" s="109">
        <f>C93*D85</f>
        <v>116</v>
      </c>
      <c r="F93" s="58"/>
    </row>
    <row r="94" spans="1:7" x14ac:dyDescent="0.25">
      <c r="A94" s="135" t="s">
        <v>33</v>
      </c>
      <c r="B94" s="137"/>
      <c r="C94" s="109">
        <f>SUM(C86:C93)</f>
        <v>15</v>
      </c>
      <c r="D94" s="109">
        <f>SUM(D86:D93)</f>
        <v>870</v>
      </c>
      <c r="E94" s="111"/>
      <c r="F94" s="58"/>
    </row>
    <row r="95" spans="1:7" ht="24" customHeight="1" x14ac:dyDescent="0.25">
      <c r="F95" s="58"/>
    </row>
    <row r="96" spans="1:7" ht="24" customHeight="1" x14ac:dyDescent="0.25">
      <c r="A96" s="33" t="s">
        <v>126</v>
      </c>
      <c r="B96" s="59"/>
      <c r="C96" s="84"/>
      <c r="D96" s="84"/>
      <c r="F96" s="58"/>
    </row>
    <row r="97" spans="1:7" x14ac:dyDescent="0.25">
      <c r="A97" s="33" t="s">
        <v>104</v>
      </c>
      <c r="B97" s="84"/>
      <c r="C97" s="84"/>
      <c r="D97" s="84"/>
      <c r="F97" s="58"/>
    </row>
    <row r="98" spans="1:7" x14ac:dyDescent="0.25">
      <c r="A98" s="13" t="s">
        <v>121</v>
      </c>
      <c r="B98" s="14"/>
      <c r="C98" s="15"/>
      <c r="D98" s="79"/>
      <c r="E98" s="79"/>
      <c r="G98" s="13"/>
    </row>
    <row r="99" spans="1:7" ht="24" customHeight="1" x14ac:dyDescent="0.25">
      <c r="A99" s="13"/>
      <c r="B99" s="14"/>
      <c r="C99" s="15"/>
      <c r="D99" s="79"/>
      <c r="E99" s="79"/>
      <c r="F99" s="79"/>
      <c r="G99" s="79"/>
    </row>
    <row r="100" spans="1:7" ht="24" customHeight="1" x14ac:dyDescent="0.25">
      <c r="A100" s="13"/>
      <c r="B100" s="14"/>
      <c r="C100" s="15"/>
      <c r="D100" s="79"/>
      <c r="E100" s="79"/>
      <c r="F100" s="79"/>
      <c r="G100" s="79"/>
    </row>
    <row r="101" spans="1:7" ht="24" customHeight="1" x14ac:dyDescent="0.25">
      <c r="A101" s="13"/>
      <c r="B101" s="14"/>
      <c r="C101" s="15"/>
      <c r="D101" s="79"/>
      <c r="E101" s="79"/>
      <c r="F101" s="79"/>
      <c r="G101" s="79"/>
    </row>
    <row r="102" spans="1:7" ht="24" customHeight="1" x14ac:dyDescent="0.25">
      <c r="A102" s="13"/>
      <c r="B102" s="14"/>
      <c r="C102" s="15"/>
      <c r="D102" s="79"/>
      <c r="E102" s="79"/>
      <c r="F102" s="79"/>
      <c r="G102" s="79"/>
    </row>
    <row r="103" spans="1:7" ht="24" customHeight="1" x14ac:dyDescent="0.25">
      <c r="A103" s="13"/>
      <c r="B103" s="14"/>
      <c r="C103" s="15"/>
      <c r="D103" s="79"/>
      <c r="E103" s="79"/>
      <c r="F103" s="79"/>
      <c r="G103" s="79"/>
    </row>
    <row r="104" spans="1:7" ht="21.75" customHeight="1" x14ac:dyDescent="0.25">
      <c r="A104" s="13"/>
      <c r="B104" s="14"/>
      <c r="C104" s="15"/>
      <c r="D104" s="79"/>
      <c r="E104" s="79"/>
    </row>
    <row r="105" spans="1:7" ht="21.75" customHeight="1" x14ac:dyDescent="0.25">
      <c r="A105" s="13"/>
      <c r="B105" s="14"/>
      <c r="C105" s="15"/>
      <c r="D105" s="79"/>
      <c r="E105" s="79"/>
    </row>
    <row r="106" spans="1:7" ht="21.75" customHeight="1" x14ac:dyDescent="0.25">
      <c r="A106" s="13"/>
      <c r="B106" s="14"/>
      <c r="C106" s="15"/>
      <c r="D106" s="79"/>
      <c r="E106" s="79"/>
      <c r="F106" s="58"/>
    </row>
    <row r="107" spans="1:7" ht="21.75" customHeight="1" x14ac:dyDescent="0.25">
      <c r="A107" s="13"/>
      <c r="B107" s="14"/>
      <c r="C107" s="15"/>
      <c r="D107" s="79"/>
      <c r="E107" s="79"/>
      <c r="F107" s="58"/>
    </row>
    <row r="108" spans="1:7" ht="21.75" customHeight="1" x14ac:dyDescent="0.25">
      <c r="A108" s="13"/>
      <c r="B108" s="14"/>
      <c r="C108" s="15"/>
      <c r="D108" s="79"/>
      <c r="E108" s="79"/>
      <c r="F108" s="58"/>
    </row>
    <row r="109" spans="1:7" ht="21.75" customHeight="1" x14ac:dyDescent="0.25">
      <c r="A109" s="13"/>
      <c r="B109" s="14"/>
      <c r="C109" s="15"/>
      <c r="D109" s="79"/>
      <c r="F109" s="58"/>
    </row>
    <row r="110" spans="1:7" ht="21.75" customHeight="1" x14ac:dyDescent="0.25">
      <c r="A110" s="13"/>
      <c r="B110" s="14"/>
      <c r="C110" s="15"/>
      <c r="D110" s="79"/>
      <c r="F110" s="58"/>
    </row>
    <row r="111" spans="1:7" ht="21.75" customHeight="1" x14ac:dyDescent="0.25">
      <c r="A111" s="13"/>
      <c r="B111" s="14"/>
      <c r="C111" s="15"/>
      <c r="D111" s="79"/>
      <c r="F111" s="58"/>
    </row>
    <row r="112" spans="1:7" ht="21.75" customHeight="1" x14ac:dyDescent="0.25">
      <c r="A112" s="13"/>
      <c r="B112" s="14"/>
      <c r="C112" s="15"/>
      <c r="D112" s="79"/>
      <c r="F112" s="58"/>
    </row>
    <row r="113" spans="1:8" ht="21.75" customHeight="1" x14ac:dyDescent="0.25">
      <c r="A113" s="13"/>
      <c r="B113" s="14"/>
      <c r="C113" s="15"/>
      <c r="D113" s="79"/>
      <c r="F113" s="58"/>
    </row>
    <row r="114" spans="1:8" ht="21.75" customHeight="1" x14ac:dyDescent="0.25">
      <c r="A114" s="13"/>
      <c r="B114" s="14"/>
      <c r="C114" s="15"/>
      <c r="D114" s="79"/>
      <c r="F114" s="58"/>
    </row>
    <row r="115" spans="1:8" ht="48" customHeight="1" x14ac:dyDescent="0.25">
      <c r="A115" s="16" t="s">
        <v>34</v>
      </c>
      <c r="B115" s="84"/>
      <c r="C115" s="84"/>
      <c r="D115" s="84"/>
      <c r="E115" s="112"/>
      <c r="F115" s="112"/>
    </row>
    <row r="116" spans="1:8" ht="24" customHeight="1" x14ac:dyDescent="0.25">
      <c r="A116" s="8" t="s">
        <v>35</v>
      </c>
      <c r="B116" s="8" t="s">
        <v>36</v>
      </c>
      <c r="C116" s="8" t="s">
        <v>37</v>
      </c>
      <c r="D116" s="8" t="s">
        <v>38</v>
      </c>
      <c r="E116" s="8" t="s">
        <v>39</v>
      </c>
      <c r="F116" s="8" t="s">
        <v>40</v>
      </c>
      <c r="G116" s="113"/>
      <c r="H116" s="113"/>
    </row>
    <row r="117" spans="1:8" ht="28.9" customHeight="1" x14ac:dyDescent="0.25">
      <c r="A117" s="75" t="s">
        <v>41</v>
      </c>
      <c r="B117" s="75" t="s">
        <v>43</v>
      </c>
      <c r="C117" s="83">
        <v>1</v>
      </c>
      <c r="D117" s="83">
        <v>95</v>
      </c>
      <c r="E117" s="114">
        <v>8.3333333333333329E-2</v>
      </c>
      <c r="F117" s="75" t="s">
        <v>42</v>
      </c>
      <c r="G117" s="113"/>
      <c r="H117" s="113"/>
    </row>
    <row r="118" spans="1:8" ht="25.5" customHeight="1" x14ac:dyDescent="0.25">
      <c r="A118" s="131" t="s">
        <v>44</v>
      </c>
      <c r="B118" s="75" t="s">
        <v>45</v>
      </c>
      <c r="C118" s="147">
        <v>45</v>
      </c>
      <c r="D118" s="83">
        <v>95</v>
      </c>
      <c r="E118" s="115" t="s">
        <v>112</v>
      </c>
      <c r="F118" s="116" t="s">
        <v>42</v>
      </c>
    </row>
    <row r="119" spans="1:8" ht="33.75" customHeight="1" x14ac:dyDescent="0.25">
      <c r="A119" s="133"/>
      <c r="B119" s="75" t="s">
        <v>46</v>
      </c>
      <c r="C119" s="148"/>
      <c r="D119" s="117">
        <v>60</v>
      </c>
      <c r="E119" s="118" t="s">
        <v>113</v>
      </c>
      <c r="F119" s="119" t="s">
        <v>47</v>
      </c>
    </row>
    <row r="120" spans="1:8" ht="41.45" customHeight="1" x14ac:dyDescent="0.25">
      <c r="C120" s="62"/>
    </row>
    <row r="121" spans="1:8" x14ac:dyDescent="0.25">
      <c r="C121" s="107"/>
      <c r="D121" s="107"/>
    </row>
    <row r="122" spans="1:8" x14ac:dyDescent="0.25">
      <c r="C122" s="107"/>
      <c r="D122" s="107"/>
    </row>
    <row r="123" spans="1:8" x14ac:dyDescent="0.25">
      <c r="C123" s="107"/>
      <c r="D123" s="107"/>
    </row>
    <row r="124" spans="1:8" x14ac:dyDescent="0.25">
      <c r="A124" s="84"/>
      <c r="C124" s="120"/>
      <c r="D124" s="120"/>
    </row>
    <row r="125" spans="1:8" x14ac:dyDescent="0.25">
      <c r="C125" s="107"/>
      <c r="D125" s="107"/>
    </row>
    <row r="126" spans="1:8" x14ac:dyDescent="0.25">
      <c r="C126" s="107"/>
      <c r="D126" s="107"/>
    </row>
    <row r="127" spans="1:8" x14ac:dyDescent="0.25">
      <c r="C127" s="107"/>
      <c r="D127" s="107"/>
    </row>
    <row r="128" spans="1:8" x14ac:dyDescent="0.25">
      <c r="C128" s="120"/>
      <c r="D128" s="120"/>
    </row>
    <row r="129" spans="3:4" x14ac:dyDescent="0.25">
      <c r="C129" s="121"/>
      <c r="D129" s="121"/>
    </row>
    <row r="130" spans="3:4" x14ac:dyDescent="0.25">
      <c r="C130" s="112"/>
      <c r="D130" s="112"/>
    </row>
    <row r="131" spans="3:4" x14ac:dyDescent="0.25">
      <c r="C131" s="112"/>
      <c r="D131" s="112"/>
    </row>
    <row r="132" spans="3:4" x14ac:dyDescent="0.25">
      <c r="C132" s="113"/>
      <c r="D132" s="113"/>
    </row>
    <row r="133" spans="3:4" x14ac:dyDescent="0.25">
      <c r="C133" s="113"/>
      <c r="D133" s="113"/>
    </row>
  </sheetData>
  <mergeCells count="19">
    <mergeCell ref="A79:G79"/>
    <mergeCell ref="A88:B88"/>
    <mergeCell ref="A84:D84"/>
    <mergeCell ref="A85:B85"/>
    <mergeCell ref="A86:B86"/>
    <mergeCell ref="A87:B87"/>
    <mergeCell ref="A94:B94"/>
    <mergeCell ref="A118:A119"/>
    <mergeCell ref="C118:C119"/>
    <mergeCell ref="A89:B89"/>
    <mergeCell ref="A93:B93"/>
    <mergeCell ref="A90:B90"/>
    <mergeCell ref="A91:B91"/>
    <mergeCell ref="A92:B92"/>
    <mergeCell ref="A5:F5"/>
    <mergeCell ref="E16:E21"/>
    <mergeCell ref="E22:E25"/>
    <mergeCell ref="E26:E27"/>
    <mergeCell ref="B70:B73"/>
  </mergeCells>
  <phoneticPr fontId="14" type="noConversion"/>
  <pageMargins left="0.25" right="0.25" top="0.75" bottom="0.75" header="0.3" footer="0.3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zoomScale="60" zoomScaleNormal="60" workbookViewId="0">
      <selection activeCell="L5" sqref="L5"/>
    </sheetView>
  </sheetViews>
  <sheetFormatPr defaultColWidth="9.140625" defaultRowHeight="22.5" x14ac:dyDescent="0.35"/>
  <cols>
    <col min="1" max="1" width="18.28515625" style="41" bestFit="1" customWidth="1"/>
    <col min="2" max="3" width="20.85546875" style="41" customWidth="1"/>
    <col min="4" max="4" width="5.7109375" style="41" customWidth="1"/>
    <col min="5" max="6" width="21" style="41" customWidth="1"/>
    <col min="7" max="7" width="6.7109375" style="41" customWidth="1"/>
    <col min="8" max="9" width="21.28515625" style="41" customWidth="1"/>
    <col min="10" max="10" width="6.7109375" style="41" customWidth="1"/>
    <col min="11" max="12" width="20.85546875" style="41" customWidth="1"/>
    <col min="13" max="13" width="7.28515625" style="41" customWidth="1"/>
    <col min="14" max="14" width="9.140625" style="42"/>
    <col min="15" max="15" width="20.140625" style="41" customWidth="1"/>
    <col min="16" max="17" width="20.85546875" style="41" customWidth="1"/>
    <col min="18" max="18" width="9.42578125" style="41" customWidth="1"/>
    <col min="19" max="20" width="20.85546875" style="41" customWidth="1"/>
    <col min="21" max="21" width="9.42578125" style="41" customWidth="1"/>
    <col min="22" max="23" width="20.85546875" style="41" customWidth="1"/>
    <col min="24" max="24" width="7.28515625" style="41" customWidth="1"/>
    <col min="25" max="26" width="20.85546875" style="41" customWidth="1"/>
    <col min="27" max="27" width="7.28515625" style="41" customWidth="1"/>
    <col min="28" max="16384" width="9.140625" style="42"/>
  </cols>
  <sheetData>
    <row r="1" spans="1:27" x14ac:dyDescent="0.35"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7" ht="67.5" x14ac:dyDescent="0.35">
      <c r="A2" s="50" t="s">
        <v>130</v>
      </c>
      <c r="B2" s="43">
        <v>1</v>
      </c>
      <c r="C2" s="43">
        <v>2</v>
      </c>
      <c r="D2" s="43">
        <v>3</v>
      </c>
      <c r="E2" s="43">
        <v>4</v>
      </c>
      <c r="F2" s="43">
        <v>5</v>
      </c>
      <c r="G2" s="43">
        <v>6</v>
      </c>
      <c r="H2" s="43">
        <v>7</v>
      </c>
      <c r="I2" s="43">
        <v>8</v>
      </c>
      <c r="J2" s="43">
        <v>9</v>
      </c>
      <c r="K2" s="43">
        <v>10</v>
      </c>
      <c r="L2" s="43">
        <v>11</v>
      </c>
      <c r="M2" s="43">
        <v>12</v>
      </c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ht="93" customHeight="1" x14ac:dyDescent="0.35">
      <c r="A3" s="43" t="s">
        <v>52</v>
      </c>
      <c r="B3" s="48" t="s">
        <v>131</v>
      </c>
      <c r="C3" s="48" t="s">
        <v>131</v>
      </c>
      <c r="D3" s="44"/>
      <c r="E3" s="49" t="s">
        <v>138</v>
      </c>
      <c r="F3" s="49" t="s">
        <v>138</v>
      </c>
      <c r="G3" s="44"/>
      <c r="H3" s="46" t="s">
        <v>150</v>
      </c>
      <c r="I3" s="46" t="s">
        <v>150</v>
      </c>
      <c r="J3" s="44"/>
      <c r="K3" s="51" t="s">
        <v>157</v>
      </c>
      <c r="L3" s="51" t="s">
        <v>157</v>
      </c>
      <c r="M3" s="44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93" customHeight="1" x14ac:dyDescent="0.35">
      <c r="A4" s="43" t="s">
        <v>53</v>
      </c>
      <c r="B4" s="48" t="s">
        <v>132</v>
      </c>
      <c r="C4" s="48" t="s">
        <v>132</v>
      </c>
      <c r="D4" s="44"/>
      <c r="E4" s="49" t="s">
        <v>139</v>
      </c>
      <c r="F4" s="49" t="s">
        <v>139</v>
      </c>
      <c r="G4" s="44"/>
      <c r="H4" s="46" t="s">
        <v>151</v>
      </c>
      <c r="I4" s="46" t="s">
        <v>151</v>
      </c>
      <c r="J4" s="44"/>
      <c r="K4" s="51" t="s">
        <v>158</v>
      </c>
      <c r="L4" s="51" t="s">
        <v>158</v>
      </c>
      <c r="M4" s="44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93" customHeight="1" x14ac:dyDescent="0.35">
      <c r="A5" s="43" t="s">
        <v>54</v>
      </c>
      <c r="B5" s="48" t="s">
        <v>133</v>
      </c>
      <c r="C5" s="48" t="s">
        <v>133</v>
      </c>
      <c r="D5" s="44"/>
      <c r="E5" s="49" t="s">
        <v>140</v>
      </c>
      <c r="F5" s="49" t="s">
        <v>140</v>
      </c>
      <c r="G5" s="44"/>
      <c r="H5" s="46" t="s">
        <v>152</v>
      </c>
      <c r="I5" s="46" t="s">
        <v>152</v>
      </c>
      <c r="J5" s="44"/>
      <c r="K5" s="51" t="s">
        <v>159</v>
      </c>
      <c r="L5" s="51" t="s">
        <v>159</v>
      </c>
      <c r="M5" s="44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93" customHeight="1" x14ac:dyDescent="0.35">
      <c r="A6" s="43" t="s">
        <v>55</v>
      </c>
      <c r="B6" s="48" t="s">
        <v>134</v>
      </c>
      <c r="C6" s="48" t="s">
        <v>134</v>
      </c>
      <c r="D6" s="44"/>
      <c r="E6" s="49" t="s">
        <v>148</v>
      </c>
      <c r="F6" s="49" t="s">
        <v>149</v>
      </c>
      <c r="G6" s="44"/>
      <c r="H6" s="46" t="s">
        <v>153</v>
      </c>
      <c r="I6" s="46" t="s">
        <v>153</v>
      </c>
      <c r="J6" s="44"/>
      <c r="K6" s="51" t="s">
        <v>160</v>
      </c>
      <c r="L6" s="51" t="s">
        <v>160</v>
      </c>
      <c r="M6" s="44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ht="93" customHeight="1" x14ac:dyDescent="0.35">
      <c r="A7" s="43" t="s">
        <v>56</v>
      </c>
      <c r="B7" s="48" t="s">
        <v>135</v>
      </c>
      <c r="C7" s="48" t="s">
        <v>135</v>
      </c>
      <c r="D7" s="44"/>
      <c r="E7" s="49" t="s">
        <v>141</v>
      </c>
      <c r="F7" s="49" t="s">
        <v>141</v>
      </c>
      <c r="G7" s="44"/>
      <c r="H7" s="44"/>
      <c r="I7" s="44"/>
      <c r="J7" s="44"/>
      <c r="K7" s="44"/>
      <c r="L7" s="44"/>
      <c r="M7" s="44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ht="93" customHeight="1" x14ac:dyDescent="0.35">
      <c r="A8" s="43" t="s">
        <v>57</v>
      </c>
      <c r="B8" s="48" t="s">
        <v>136</v>
      </c>
      <c r="C8" s="48" t="s">
        <v>136</v>
      </c>
      <c r="D8" s="44"/>
      <c r="E8" s="49" t="s">
        <v>142</v>
      </c>
      <c r="F8" s="49" t="s">
        <v>142</v>
      </c>
      <c r="G8" s="44"/>
      <c r="H8" s="46" t="s">
        <v>154</v>
      </c>
      <c r="I8" s="46" t="s">
        <v>154</v>
      </c>
      <c r="J8" s="44"/>
      <c r="K8" s="44"/>
      <c r="L8" s="44"/>
      <c r="M8" s="44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1:27" ht="84" customHeight="1" x14ac:dyDescent="0.35">
      <c r="A9" s="43" t="s">
        <v>58</v>
      </c>
      <c r="B9" s="44"/>
      <c r="C9" s="44"/>
      <c r="D9" s="44"/>
      <c r="E9" s="44"/>
      <c r="F9" s="44"/>
      <c r="G9" s="44"/>
      <c r="H9" s="46" t="s">
        <v>155</v>
      </c>
      <c r="I9" s="46" t="s">
        <v>155</v>
      </c>
      <c r="J9" s="44"/>
      <c r="K9" s="44"/>
      <c r="L9" s="44"/>
      <c r="M9" s="44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7" ht="91.9" customHeight="1" x14ac:dyDescent="0.35">
      <c r="A10" s="43" t="s">
        <v>59</v>
      </c>
      <c r="B10" s="48" t="s">
        <v>137</v>
      </c>
      <c r="C10" s="48" t="s">
        <v>137</v>
      </c>
      <c r="D10" s="44"/>
      <c r="E10" s="49" t="s">
        <v>143</v>
      </c>
      <c r="F10" s="49" t="s">
        <v>143</v>
      </c>
      <c r="G10" s="44"/>
      <c r="H10" s="46" t="s">
        <v>156</v>
      </c>
      <c r="I10" s="46" t="s">
        <v>156</v>
      </c>
      <c r="J10" s="44"/>
      <c r="K10" s="47" t="s">
        <v>144</v>
      </c>
      <c r="L10" s="47" t="s">
        <v>144</v>
      </c>
      <c r="M10" s="44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 x14ac:dyDescent="0.35"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7" x14ac:dyDescent="0.35"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</row>
    <row r="13" spans="1:27" x14ac:dyDescent="0.35"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spans="1:27" x14ac:dyDescent="0.35"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x14ac:dyDescent="0.35"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x14ac:dyDescent="0.35"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15:27" x14ac:dyDescent="0.35"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5:27" x14ac:dyDescent="0.35"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15:27" x14ac:dyDescent="0.35"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</row>
    <row r="20" spans="15:27" x14ac:dyDescent="0.35"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spans="15:27" x14ac:dyDescent="0.35"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15:27" x14ac:dyDescent="0.35"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spans="15:27" x14ac:dyDescent="0.35"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15:27" x14ac:dyDescent="0.35"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15:27" x14ac:dyDescent="0.35"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6" spans="15:27" x14ac:dyDescent="0.35"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15:27" x14ac:dyDescent="0.35"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</row>
    <row r="28" spans="15:27" x14ac:dyDescent="0.35"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</row>
  </sheetData>
  <phoneticPr fontId="14" type="noConversion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zoomScale="90" zoomScaleNormal="90" workbookViewId="0">
      <selection activeCell="C8" sqref="C8"/>
    </sheetView>
  </sheetViews>
  <sheetFormatPr defaultRowHeight="15" x14ac:dyDescent="0.25"/>
  <cols>
    <col min="1" max="1" width="17" customWidth="1"/>
    <col min="2" max="2" width="20.5703125" customWidth="1"/>
    <col min="3" max="3" width="13.42578125" customWidth="1"/>
    <col min="4" max="4" width="11.42578125" customWidth="1"/>
    <col min="5" max="5" width="14" customWidth="1"/>
    <col min="6" max="6" width="17.42578125" customWidth="1"/>
    <col min="7" max="7" width="10.140625" customWidth="1"/>
    <col min="8" max="8" width="6.42578125" bestFit="1" customWidth="1"/>
    <col min="9" max="9" width="18.5703125" bestFit="1" customWidth="1"/>
    <col min="10" max="10" width="17.85546875" customWidth="1"/>
    <col min="11" max="11" width="22.5703125" customWidth="1"/>
    <col min="14" max="14" width="20.5703125" customWidth="1"/>
    <col min="16" max="16" width="19.5703125" customWidth="1"/>
    <col min="21" max="21" width="17" customWidth="1"/>
    <col min="22" max="22" width="22.85546875" customWidth="1"/>
  </cols>
  <sheetData>
    <row r="1" spans="1:11" x14ac:dyDescent="0.25">
      <c r="K1" s="2"/>
    </row>
    <row r="2" spans="1:11" x14ac:dyDescent="0.25">
      <c r="K2" s="2"/>
    </row>
    <row r="3" spans="1:11" x14ac:dyDescent="0.25">
      <c r="G3" s="18"/>
      <c r="H3" s="18"/>
      <c r="I3" s="18"/>
      <c r="J3" s="18"/>
      <c r="K3" s="18"/>
    </row>
    <row r="4" spans="1:11" ht="15.75" thickBot="1" x14ac:dyDescent="0.3">
      <c r="A4" s="3"/>
      <c r="B4" s="3"/>
      <c r="C4" s="3"/>
      <c r="D4" s="4"/>
      <c r="E4" s="4"/>
      <c r="F4" s="3"/>
      <c r="G4" s="18"/>
      <c r="H4" s="18"/>
      <c r="I4" s="18"/>
      <c r="J4" s="18"/>
      <c r="K4" s="18"/>
    </row>
    <row r="5" spans="1:11" x14ac:dyDescent="0.25">
      <c r="A5" s="125"/>
      <c r="B5" s="125"/>
      <c r="C5" s="125"/>
      <c r="D5" s="125"/>
      <c r="E5" s="125"/>
      <c r="F5" s="125"/>
      <c r="G5" s="18"/>
      <c r="H5" s="18"/>
      <c r="I5" s="18"/>
      <c r="J5" s="18"/>
      <c r="K5" s="18"/>
    </row>
    <row r="6" spans="1:11" x14ac:dyDescent="0.25">
      <c r="G6" s="18"/>
      <c r="H6" s="18"/>
      <c r="I6" s="18"/>
      <c r="J6" s="18"/>
      <c r="K6" s="18"/>
    </row>
    <row r="7" spans="1:11" x14ac:dyDescent="0.25">
      <c r="A7" s="5" t="s">
        <v>0</v>
      </c>
      <c r="B7" s="54" t="s">
        <v>256</v>
      </c>
      <c r="C7" s="9"/>
      <c r="D7" s="9"/>
      <c r="E7" s="9"/>
      <c r="F7" s="9"/>
      <c r="G7" s="9"/>
      <c r="H7" s="9"/>
      <c r="I7" s="9"/>
    </row>
    <row r="8" spans="1:11" x14ac:dyDescent="0.25">
      <c r="A8" s="5" t="s">
        <v>1</v>
      </c>
      <c r="B8" s="1" t="s">
        <v>255</v>
      </c>
      <c r="C8" s="9"/>
      <c r="D8" s="9"/>
      <c r="E8" s="9"/>
      <c r="F8" s="9"/>
      <c r="G8" s="9"/>
      <c r="H8" s="9"/>
      <c r="I8" s="9"/>
    </row>
    <row r="9" spans="1:11" x14ac:dyDescent="0.25">
      <c r="A9" s="5" t="s">
        <v>2</v>
      </c>
      <c r="B9" s="63" t="s">
        <v>364</v>
      </c>
      <c r="C9" s="18"/>
      <c r="D9" s="18"/>
      <c r="E9" s="18"/>
      <c r="F9" s="18"/>
      <c r="G9" s="18"/>
      <c r="H9" s="18"/>
      <c r="I9" s="18"/>
      <c r="J9" s="18"/>
      <c r="K9" s="18"/>
    </row>
    <row r="10" spans="1:11" x14ac:dyDescent="0.25">
      <c r="A10" s="5" t="s">
        <v>3</v>
      </c>
      <c r="B10" s="37">
        <v>44908</v>
      </c>
      <c r="C10" s="9"/>
      <c r="D10" s="9"/>
      <c r="E10" s="9"/>
      <c r="F10" s="9"/>
      <c r="G10" s="9"/>
      <c r="H10" s="9"/>
      <c r="I10" s="9"/>
    </row>
    <row r="11" spans="1:11" x14ac:dyDescent="0.25">
      <c r="A11" s="5" t="s">
        <v>4</v>
      </c>
      <c r="B11" s="1" t="s">
        <v>161</v>
      </c>
      <c r="C11" s="9"/>
      <c r="D11" s="9"/>
      <c r="E11" s="9"/>
      <c r="F11" s="9"/>
      <c r="G11" s="9"/>
      <c r="H11" s="9"/>
      <c r="I11" s="9"/>
    </row>
    <row r="12" spans="1:11" x14ac:dyDescent="0.25">
      <c r="A12" s="5"/>
      <c r="C12" s="9"/>
      <c r="D12" s="9"/>
      <c r="E12" s="9"/>
      <c r="F12" s="9"/>
      <c r="G12" s="9"/>
      <c r="H12" s="9"/>
      <c r="I12" s="9"/>
    </row>
    <row r="13" spans="1:11" x14ac:dyDescent="0.25">
      <c r="A13" s="6" t="s">
        <v>5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</row>
    <row r="14" spans="1:11" x14ac:dyDescent="0.25">
      <c r="B14" s="19"/>
    </row>
    <row r="15" spans="1:11" x14ac:dyDescent="0.25">
      <c r="A15" s="16" t="s">
        <v>60</v>
      </c>
    </row>
    <row r="16" spans="1:11" ht="45" x14ac:dyDescent="0.25">
      <c r="A16" s="170" t="s">
        <v>7</v>
      </c>
      <c r="B16" s="170"/>
      <c r="C16" s="12" t="s">
        <v>61</v>
      </c>
    </row>
    <row r="17" spans="1:11" x14ac:dyDescent="0.25">
      <c r="A17" s="171" t="s">
        <v>91</v>
      </c>
      <c r="B17" s="171"/>
      <c r="C17" s="180" t="s">
        <v>397</v>
      </c>
    </row>
    <row r="19" spans="1:11" x14ac:dyDescent="0.25">
      <c r="A19" s="16" t="s">
        <v>62</v>
      </c>
    </row>
    <row r="20" spans="1:11" x14ac:dyDescent="0.25">
      <c r="A20" t="s">
        <v>63</v>
      </c>
      <c r="B20" t="s">
        <v>162</v>
      </c>
    </row>
    <row r="21" spans="1:11" x14ac:dyDescent="0.25">
      <c r="A21" t="s">
        <v>122</v>
      </c>
      <c r="B21" s="20">
        <v>50</v>
      </c>
    </row>
    <row r="22" spans="1:11" x14ac:dyDescent="0.25">
      <c r="A22" s="5"/>
    </row>
    <row r="23" spans="1:11" x14ac:dyDescent="0.25">
      <c r="A23" s="17" t="s">
        <v>64</v>
      </c>
      <c r="B23" s="21"/>
      <c r="C23" s="21"/>
      <c r="D23" s="21"/>
      <c r="E23" s="21"/>
    </row>
    <row r="24" spans="1:11" x14ac:dyDescent="0.25">
      <c r="A24" s="16"/>
      <c r="B24" s="22"/>
      <c r="C24" s="23"/>
      <c r="D24" s="24"/>
      <c r="E24" s="10"/>
    </row>
    <row r="25" spans="1:11" x14ac:dyDescent="0.25">
      <c r="A25" s="172" t="s">
        <v>65</v>
      </c>
      <c r="B25" s="173"/>
      <c r="C25" s="173"/>
      <c r="D25" s="173"/>
      <c r="E25" s="174"/>
      <c r="G25" s="166" t="s">
        <v>124</v>
      </c>
      <c r="H25" s="167"/>
      <c r="I25" s="167"/>
      <c r="J25" s="167"/>
      <c r="K25" s="168"/>
    </row>
    <row r="26" spans="1:11" x14ac:dyDescent="0.25">
      <c r="A26" s="25"/>
      <c r="E26" s="26"/>
      <c r="G26" s="25"/>
      <c r="K26" s="26"/>
    </row>
    <row r="27" spans="1:11" x14ac:dyDescent="0.25">
      <c r="A27" s="25"/>
      <c r="E27" s="26"/>
      <c r="G27" s="25"/>
      <c r="K27" s="26"/>
    </row>
    <row r="28" spans="1:11" x14ac:dyDescent="0.25">
      <c r="A28" s="25"/>
      <c r="E28" s="26"/>
      <c r="G28" s="25"/>
      <c r="K28" s="26"/>
    </row>
    <row r="29" spans="1:11" x14ac:dyDescent="0.25">
      <c r="A29" s="25"/>
      <c r="E29" s="26"/>
      <c r="G29" s="25"/>
      <c r="K29" s="26"/>
    </row>
    <row r="30" spans="1:11" x14ac:dyDescent="0.25">
      <c r="A30" s="25"/>
      <c r="E30" s="26"/>
      <c r="G30" s="25"/>
      <c r="K30" s="26"/>
    </row>
    <row r="31" spans="1:11" x14ac:dyDescent="0.25">
      <c r="A31" s="25"/>
      <c r="E31" s="26"/>
      <c r="G31" s="25"/>
      <c r="K31" s="26"/>
    </row>
    <row r="32" spans="1:11" x14ac:dyDescent="0.25">
      <c r="A32" s="25"/>
      <c r="E32" s="26"/>
      <c r="G32" s="25"/>
      <c r="K32" s="26"/>
    </row>
    <row r="33" spans="1:13" x14ac:dyDescent="0.25">
      <c r="A33" s="25"/>
      <c r="E33" s="26"/>
      <c r="G33" s="25"/>
      <c r="K33" s="26"/>
    </row>
    <row r="34" spans="1:13" x14ac:dyDescent="0.25">
      <c r="A34" s="25"/>
      <c r="E34" s="26"/>
      <c r="G34" s="25"/>
      <c r="K34" s="26"/>
    </row>
    <row r="35" spans="1:13" x14ac:dyDescent="0.25">
      <c r="A35" s="25"/>
      <c r="E35" s="26"/>
      <c r="G35" s="25"/>
      <c r="K35" s="26"/>
    </row>
    <row r="36" spans="1:13" x14ac:dyDescent="0.25">
      <c r="A36" s="25"/>
      <c r="E36" s="26"/>
      <c r="G36" s="25"/>
      <c r="K36" s="26"/>
    </row>
    <row r="37" spans="1:13" x14ac:dyDescent="0.25">
      <c r="A37" s="25"/>
      <c r="E37" s="26"/>
      <c r="G37" s="25"/>
      <c r="K37" s="26"/>
    </row>
    <row r="38" spans="1:13" x14ac:dyDescent="0.25">
      <c r="A38" s="25"/>
      <c r="E38" s="26"/>
      <c r="G38" s="25"/>
      <c r="K38" s="26"/>
    </row>
    <row r="39" spans="1:13" x14ac:dyDescent="0.25">
      <c r="A39" s="27"/>
      <c r="B39" s="28"/>
      <c r="C39" s="28"/>
      <c r="D39" s="28"/>
      <c r="E39" s="29"/>
      <c r="G39" s="27"/>
      <c r="H39" s="28"/>
      <c r="I39" s="28"/>
      <c r="J39" s="28"/>
      <c r="K39" s="29"/>
    </row>
    <row r="41" spans="1:13" x14ac:dyDescent="0.25">
      <c r="G41" s="10"/>
      <c r="H41" s="10"/>
      <c r="I41" s="10"/>
      <c r="J41" s="10"/>
      <c r="K41" s="10"/>
      <c r="L41" s="10"/>
      <c r="M41" s="10"/>
    </row>
    <row r="42" spans="1:13" x14ac:dyDescent="0.25">
      <c r="G42" s="10"/>
      <c r="H42" s="10"/>
      <c r="I42" s="10"/>
      <c r="J42" s="10"/>
      <c r="K42" s="10"/>
      <c r="L42" s="10"/>
      <c r="M42" s="10"/>
    </row>
    <row r="43" spans="1:13" ht="30" x14ac:dyDescent="0.25">
      <c r="A43" s="55" t="s">
        <v>123</v>
      </c>
      <c r="B43" s="55" t="s">
        <v>51</v>
      </c>
      <c r="C43" s="56" t="s">
        <v>257</v>
      </c>
      <c r="D43" s="57" t="s">
        <v>258</v>
      </c>
    </row>
    <row r="44" spans="1:13" x14ac:dyDescent="0.25">
      <c r="A44" s="53" t="s">
        <v>177</v>
      </c>
      <c r="B44" s="53" t="s">
        <v>178</v>
      </c>
      <c r="C44" s="53">
        <v>35.619999999999997</v>
      </c>
      <c r="D44" s="53">
        <v>34.25</v>
      </c>
      <c r="E44" s="10"/>
    </row>
    <row r="45" spans="1:13" ht="15" customHeight="1" x14ac:dyDescent="0.25">
      <c r="A45" s="53" t="s">
        <v>179</v>
      </c>
      <c r="B45" s="53" t="s">
        <v>178</v>
      </c>
      <c r="C45" s="53">
        <v>35.39</v>
      </c>
      <c r="D45" s="53">
        <v>34.29</v>
      </c>
      <c r="E45" s="10"/>
    </row>
    <row r="46" spans="1:13" x14ac:dyDescent="0.25">
      <c r="A46" s="53" t="s">
        <v>180</v>
      </c>
      <c r="B46" s="53" t="s">
        <v>181</v>
      </c>
      <c r="C46" s="53">
        <v>35.92</v>
      </c>
      <c r="D46" s="53">
        <v>33.96</v>
      </c>
      <c r="E46" s="10"/>
    </row>
    <row r="47" spans="1:13" ht="15" customHeight="1" x14ac:dyDescent="0.25">
      <c r="A47" s="53" t="s">
        <v>182</v>
      </c>
      <c r="B47" s="53" t="s">
        <v>181</v>
      </c>
      <c r="C47" s="53">
        <v>34.5</v>
      </c>
      <c r="D47" s="53">
        <v>34.04</v>
      </c>
      <c r="E47" s="10"/>
    </row>
    <row r="48" spans="1:13" x14ac:dyDescent="0.25">
      <c r="A48" s="53" t="s">
        <v>183</v>
      </c>
      <c r="B48" s="53" t="s">
        <v>184</v>
      </c>
      <c r="C48" s="53">
        <v>31.4</v>
      </c>
      <c r="D48" s="53">
        <v>30.14</v>
      </c>
      <c r="E48" s="10"/>
    </row>
    <row r="49" spans="1:4" ht="15" customHeight="1" x14ac:dyDescent="0.25">
      <c r="A49" s="53" t="s">
        <v>185</v>
      </c>
      <c r="B49" s="53" t="s">
        <v>184</v>
      </c>
      <c r="C49" s="53">
        <v>31.27</v>
      </c>
      <c r="D49" s="53">
        <v>30.08</v>
      </c>
    </row>
    <row r="50" spans="1:4" ht="16.5" customHeight="1" x14ac:dyDescent="0.25">
      <c r="A50" s="53" t="s">
        <v>186</v>
      </c>
      <c r="B50" s="53" t="s">
        <v>187</v>
      </c>
      <c r="C50" s="53">
        <v>32.200000000000003</v>
      </c>
      <c r="D50" s="53">
        <v>30.49</v>
      </c>
    </row>
    <row r="51" spans="1:4" ht="16.5" customHeight="1" x14ac:dyDescent="0.25">
      <c r="A51" s="53" t="s">
        <v>188</v>
      </c>
      <c r="B51" s="53" t="s">
        <v>187</v>
      </c>
      <c r="C51" s="53">
        <v>31.79</v>
      </c>
      <c r="D51" s="53">
        <v>30.4</v>
      </c>
    </row>
    <row r="52" spans="1:4" ht="16.5" customHeight="1" x14ac:dyDescent="0.25">
      <c r="A52" s="53" t="s">
        <v>189</v>
      </c>
      <c r="B52" s="53" t="s">
        <v>190</v>
      </c>
      <c r="C52" s="53">
        <v>30.54</v>
      </c>
      <c r="D52" s="53">
        <v>28.88</v>
      </c>
    </row>
    <row r="53" spans="1:4" ht="16.5" customHeight="1" x14ac:dyDescent="0.25">
      <c r="A53" s="53" t="s">
        <v>191</v>
      </c>
      <c r="B53" s="53" t="s">
        <v>190</v>
      </c>
      <c r="C53" s="53">
        <v>30.83</v>
      </c>
      <c r="D53" s="53">
        <v>28.68</v>
      </c>
    </row>
    <row r="54" spans="1:4" x14ac:dyDescent="0.25">
      <c r="A54" s="53" t="s">
        <v>192</v>
      </c>
      <c r="B54" s="53" t="s">
        <v>193</v>
      </c>
      <c r="C54" s="53">
        <v>34.08</v>
      </c>
      <c r="D54" s="53">
        <v>32.26</v>
      </c>
    </row>
    <row r="55" spans="1:4" x14ac:dyDescent="0.25">
      <c r="A55" s="53" t="s">
        <v>194</v>
      </c>
      <c r="B55" s="53" t="s">
        <v>193</v>
      </c>
      <c r="C55" s="53">
        <v>34.44</v>
      </c>
      <c r="D55" s="53">
        <v>32.17</v>
      </c>
    </row>
    <row r="56" spans="1:4" x14ac:dyDescent="0.25">
      <c r="A56" s="53" t="s">
        <v>195</v>
      </c>
      <c r="B56" s="53" t="s">
        <v>196</v>
      </c>
      <c r="C56" s="53">
        <v>30.52</v>
      </c>
      <c r="D56" s="53">
        <v>29.63</v>
      </c>
    </row>
    <row r="57" spans="1:4" x14ac:dyDescent="0.25">
      <c r="A57" s="53" t="s">
        <v>197</v>
      </c>
      <c r="B57" s="53" t="s">
        <v>196</v>
      </c>
      <c r="C57" s="53">
        <v>31.05</v>
      </c>
      <c r="D57" s="53">
        <v>29.32</v>
      </c>
    </row>
    <row r="58" spans="1:4" x14ac:dyDescent="0.25">
      <c r="A58" s="53" t="s">
        <v>198</v>
      </c>
      <c r="B58" s="53" t="s">
        <v>199</v>
      </c>
      <c r="C58" s="53">
        <v>31.52</v>
      </c>
      <c r="D58" s="53">
        <v>29.56</v>
      </c>
    </row>
    <row r="59" spans="1:4" x14ac:dyDescent="0.25">
      <c r="A59" s="53" t="s">
        <v>200</v>
      </c>
      <c r="B59" s="53" t="s">
        <v>199</v>
      </c>
      <c r="C59" s="53">
        <v>31.35</v>
      </c>
      <c r="D59" s="53">
        <v>29.65</v>
      </c>
    </row>
    <row r="60" spans="1:4" x14ac:dyDescent="0.25">
      <c r="A60" s="53" t="s">
        <v>201</v>
      </c>
      <c r="B60" s="53" t="s">
        <v>202</v>
      </c>
      <c r="C60" s="53">
        <v>29.56</v>
      </c>
      <c r="D60" s="53">
        <v>27.22</v>
      </c>
    </row>
    <row r="61" spans="1:4" x14ac:dyDescent="0.25">
      <c r="A61" s="53" t="s">
        <v>203</v>
      </c>
      <c r="B61" s="53" t="s">
        <v>202</v>
      </c>
      <c r="C61" s="53">
        <v>29.02</v>
      </c>
      <c r="D61" s="53">
        <v>27.2</v>
      </c>
    </row>
    <row r="62" spans="1:4" x14ac:dyDescent="0.25">
      <c r="A62" s="53" t="s">
        <v>204</v>
      </c>
      <c r="B62" s="53" t="s">
        <v>205</v>
      </c>
      <c r="C62" s="53">
        <v>30.08</v>
      </c>
      <c r="D62" s="53">
        <v>27.64</v>
      </c>
    </row>
    <row r="63" spans="1:4" x14ac:dyDescent="0.25">
      <c r="A63" s="53" t="s">
        <v>206</v>
      </c>
      <c r="B63" s="53" t="s">
        <v>205</v>
      </c>
      <c r="C63" s="53">
        <v>29.54</v>
      </c>
      <c r="D63" s="53">
        <v>27.47</v>
      </c>
    </row>
    <row r="64" spans="1:4" x14ac:dyDescent="0.25">
      <c r="A64" s="53" t="s">
        <v>207</v>
      </c>
      <c r="B64" s="53" t="s">
        <v>208</v>
      </c>
      <c r="C64" s="53">
        <v>29.7</v>
      </c>
      <c r="D64" s="53">
        <v>28.13</v>
      </c>
    </row>
    <row r="65" spans="1:4" x14ac:dyDescent="0.25">
      <c r="A65" s="53" t="s">
        <v>209</v>
      </c>
      <c r="B65" s="53" t="s">
        <v>208</v>
      </c>
      <c r="C65" s="53">
        <v>29.69</v>
      </c>
      <c r="D65" s="53">
        <v>28.35</v>
      </c>
    </row>
    <row r="66" spans="1:4" x14ac:dyDescent="0.25">
      <c r="A66" s="53" t="s">
        <v>210</v>
      </c>
      <c r="B66" s="53" t="s">
        <v>211</v>
      </c>
      <c r="C66" s="53">
        <v>29.92</v>
      </c>
      <c r="D66" s="53">
        <v>28.67</v>
      </c>
    </row>
    <row r="67" spans="1:4" x14ac:dyDescent="0.25">
      <c r="A67" s="53" t="s">
        <v>212</v>
      </c>
      <c r="B67" s="53" t="s">
        <v>211</v>
      </c>
      <c r="C67" s="53">
        <v>30.86</v>
      </c>
      <c r="D67" s="53">
        <v>29.01</v>
      </c>
    </row>
    <row r="68" spans="1:4" x14ac:dyDescent="0.25">
      <c r="A68" s="53" t="s">
        <v>213</v>
      </c>
      <c r="B68" s="53" t="s">
        <v>214</v>
      </c>
      <c r="C68" s="53">
        <v>30.36</v>
      </c>
      <c r="D68" s="53">
        <v>27.96</v>
      </c>
    </row>
    <row r="69" spans="1:4" x14ac:dyDescent="0.25">
      <c r="A69" s="53" t="s">
        <v>215</v>
      </c>
      <c r="B69" s="53" t="s">
        <v>214</v>
      </c>
      <c r="C69" s="53">
        <v>30.36</v>
      </c>
      <c r="D69" s="53">
        <v>27.77</v>
      </c>
    </row>
    <row r="70" spans="1:4" x14ac:dyDescent="0.25">
      <c r="A70" s="53" t="s">
        <v>216</v>
      </c>
      <c r="B70" s="53" t="s">
        <v>217</v>
      </c>
      <c r="C70" s="53">
        <v>29.85</v>
      </c>
      <c r="D70" s="53">
        <v>27.41</v>
      </c>
    </row>
    <row r="71" spans="1:4" x14ac:dyDescent="0.25">
      <c r="A71" s="53" t="s">
        <v>218</v>
      </c>
      <c r="B71" s="53" t="s">
        <v>217</v>
      </c>
      <c r="C71" s="53">
        <v>29.71</v>
      </c>
      <c r="D71" s="53">
        <v>27.33</v>
      </c>
    </row>
    <row r="72" spans="1:4" x14ac:dyDescent="0.25">
      <c r="A72" s="53" t="s">
        <v>219</v>
      </c>
      <c r="B72" s="53" t="s">
        <v>220</v>
      </c>
      <c r="C72" s="53">
        <v>33.700000000000003</v>
      </c>
      <c r="D72" s="53">
        <v>29.84</v>
      </c>
    </row>
    <row r="73" spans="1:4" x14ac:dyDescent="0.25">
      <c r="A73" s="53" t="s">
        <v>221</v>
      </c>
      <c r="B73" s="53" t="s">
        <v>220</v>
      </c>
      <c r="C73" s="53">
        <v>33.47</v>
      </c>
      <c r="D73" s="53">
        <v>30.06</v>
      </c>
    </row>
    <row r="74" spans="1:4" x14ac:dyDescent="0.25">
      <c r="A74" s="53" t="s">
        <v>222</v>
      </c>
      <c r="B74" s="53" t="s">
        <v>223</v>
      </c>
      <c r="C74" s="53">
        <v>30.48</v>
      </c>
      <c r="D74" s="53">
        <v>28.06</v>
      </c>
    </row>
    <row r="75" spans="1:4" x14ac:dyDescent="0.25">
      <c r="A75" s="53" t="s">
        <v>224</v>
      </c>
      <c r="B75" s="53" t="s">
        <v>223</v>
      </c>
      <c r="C75" s="53">
        <v>30.79</v>
      </c>
      <c r="D75" s="53">
        <v>28.08</v>
      </c>
    </row>
    <row r="76" spans="1:4" x14ac:dyDescent="0.25">
      <c r="A76" s="53" t="s">
        <v>225</v>
      </c>
      <c r="B76" s="53" t="s">
        <v>226</v>
      </c>
      <c r="C76" s="53">
        <v>35.340000000000003</v>
      </c>
      <c r="D76" s="53">
        <v>34.869999999999997</v>
      </c>
    </row>
    <row r="77" spans="1:4" x14ac:dyDescent="0.25">
      <c r="A77" s="53" t="s">
        <v>227</v>
      </c>
      <c r="B77" s="53" t="s">
        <v>226</v>
      </c>
      <c r="C77" s="53">
        <v>34.57</v>
      </c>
      <c r="D77" s="53">
        <v>34.85</v>
      </c>
    </row>
    <row r="78" spans="1:4" x14ac:dyDescent="0.25">
      <c r="A78" s="53" t="s">
        <v>228</v>
      </c>
      <c r="B78" s="53" t="s">
        <v>229</v>
      </c>
      <c r="C78" s="53">
        <v>31.01</v>
      </c>
      <c r="D78" s="53">
        <v>28.69</v>
      </c>
    </row>
    <row r="79" spans="1:4" x14ac:dyDescent="0.25">
      <c r="A79" s="53" t="s">
        <v>230</v>
      </c>
      <c r="B79" s="53" t="s">
        <v>229</v>
      </c>
      <c r="C79" s="53">
        <v>31.33</v>
      </c>
      <c r="D79" s="53">
        <v>29</v>
      </c>
    </row>
    <row r="80" spans="1:4" x14ac:dyDescent="0.25">
      <c r="A80" s="53" t="s">
        <v>231</v>
      </c>
      <c r="B80" s="53" t="s">
        <v>232</v>
      </c>
      <c r="C80" s="53">
        <v>32.86</v>
      </c>
      <c r="D80" s="53">
        <v>31.23</v>
      </c>
    </row>
    <row r="81" spans="1:4" x14ac:dyDescent="0.25">
      <c r="A81" s="53" t="s">
        <v>233</v>
      </c>
      <c r="B81" s="53" t="s">
        <v>232</v>
      </c>
      <c r="C81" s="53">
        <v>32.69</v>
      </c>
      <c r="D81" s="53">
        <v>31.17</v>
      </c>
    </row>
    <row r="82" spans="1:4" x14ac:dyDescent="0.25">
      <c r="A82" s="53" t="s">
        <v>234</v>
      </c>
      <c r="B82" s="53" t="s">
        <v>235</v>
      </c>
      <c r="C82" s="53">
        <v>29.73</v>
      </c>
      <c r="D82" s="53">
        <v>27.67</v>
      </c>
    </row>
    <row r="83" spans="1:4" x14ac:dyDescent="0.25">
      <c r="A83" s="53" t="s">
        <v>236</v>
      </c>
      <c r="B83" s="53" t="s">
        <v>235</v>
      </c>
      <c r="C83" s="53">
        <v>29.91</v>
      </c>
      <c r="D83" s="53">
        <v>27.64</v>
      </c>
    </row>
    <row r="84" spans="1:4" x14ac:dyDescent="0.25">
      <c r="A84" s="53" t="s">
        <v>237</v>
      </c>
      <c r="B84" s="53" t="s">
        <v>238</v>
      </c>
      <c r="C84" s="53">
        <v>33.06</v>
      </c>
      <c r="D84" s="53">
        <v>29.54</v>
      </c>
    </row>
    <row r="85" spans="1:4" x14ac:dyDescent="0.25">
      <c r="A85" s="53" t="s">
        <v>239</v>
      </c>
      <c r="B85" s="53" t="s">
        <v>238</v>
      </c>
      <c r="C85" s="53">
        <v>33.1</v>
      </c>
      <c r="D85" s="53">
        <v>29.57</v>
      </c>
    </row>
    <row r="86" spans="1:4" x14ac:dyDescent="0.25">
      <c r="A86" s="53" t="s">
        <v>240</v>
      </c>
      <c r="B86" s="53" t="s">
        <v>241</v>
      </c>
      <c r="C86" s="53">
        <v>31.96</v>
      </c>
      <c r="D86" s="53">
        <v>29.68</v>
      </c>
    </row>
    <row r="87" spans="1:4" x14ac:dyDescent="0.25">
      <c r="A87" s="53" t="s">
        <v>242</v>
      </c>
      <c r="B87" s="53" t="s">
        <v>241</v>
      </c>
      <c r="C87" s="53">
        <v>32.840000000000003</v>
      </c>
      <c r="D87" s="53">
        <v>29.87</v>
      </c>
    </row>
    <row r="88" spans="1:4" x14ac:dyDescent="0.25">
      <c r="A88" s="53" t="s">
        <v>243</v>
      </c>
      <c r="B88" s="53" t="s">
        <v>244</v>
      </c>
      <c r="C88" s="53">
        <v>35.409999999999997</v>
      </c>
      <c r="D88" s="53">
        <v>33.21</v>
      </c>
    </row>
    <row r="89" spans="1:4" x14ac:dyDescent="0.25">
      <c r="A89" s="53" t="s">
        <v>245</v>
      </c>
      <c r="B89" s="53" t="s">
        <v>244</v>
      </c>
      <c r="C89" s="53" t="s">
        <v>71</v>
      </c>
      <c r="D89" s="53">
        <v>33.28</v>
      </c>
    </row>
    <row r="90" spans="1:4" x14ac:dyDescent="0.25">
      <c r="A90" s="53" t="s">
        <v>246</v>
      </c>
      <c r="B90" s="53" t="s">
        <v>247</v>
      </c>
      <c r="C90" s="53">
        <v>33.979999999999997</v>
      </c>
      <c r="D90" s="53">
        <v>31.06</v>
      </c>
    </row>
    <row r="91" spans="1:4" x14ac:dyDescent="0.25">
      <c r="A91" s="53" t="s">
        <v>248</v>
      </c>
      <c r="B91" s="53" t="s">
        <v>247</v>
      </c>
      <c r="C91" s="53">
        <v>36.380000000000003</v>
      </c>
      <c r="D91" s="53">
        <v>30.57</v>
      </c>
    </row>
    <row r="92" spans="1:4" x14ac:dyDescent="0.25">
      <c r="A92" s="53" t="s">
        <v>249</v>
      </c>
      <c r="B92" s="53" t="s">
        <v>250</v>
      </c>
      <c r="C92" s="53">
        <v>33.89</v>
      </c>
      <c r="D92" s="53">
        <v>30.28</v>
      </c>
    </row>
    <row r="93" spans="1:4" x14ac:dyDescent="0.25">
      <c r="A93" s="53" t="s">
        <v>251</v>
      </c>
      <c r="B93" s="53" t="s">
        <v>250</v>
      </c>
      <c r="C93" s="53">
        <v>33.49</v>
      </c>
      <c r="D93" s="53">
        <v>30.24</v>
      </c>
    </row>
    <row r="94" spans="1:4" x14ac:dyDescent="0.25">
      <c r="A94" s="53" t="s">
        <v>252</v>
      </c>
      <c r="B94" s="53" t="s">
        <v>253</v>
      </c>
      <c r="C94" s="53" t="s">
        <v>71</v>
      </c>
      <c r="D94" s="53" t="s">
        <v>71</v>
      </c>
    </row>
    <row r="95" spans="1:4" x14ac:dyDescent="0.25">
      <c r="A95" s="53" t="s">
        <v>254</v>
      </c>
      <c r="B95" s="53" t="s">
        <v>253</v>
      </c>
      <c r="C95" s="53" t="s">
        <v>71</v>
      </c>
      <c r="D95" s="53" t="s">
        <v>71</v>
      </c>
    </row>
    <row r="98" spans="1:6" x14ac:dyDescent="0.25">
      <c r="A98" s="164" t="s">
        <v>395</v>
      </c>
      <c r="B98" s="164"/>
      <c r="C98" s="164"/>
      <c r="D98" s="164"/>
      <c r="E98" s="164"/>
      <c r="F98" s="164"/>
    </row>
    <row r="99" spans="1:6" x14ac:dyDescent="0.25">
      <c r="A99" s="165" t="s">
        <v>396</v>
      </c>
      <c r="B99" s="165"/>
      <c r="C99" s="165"/>
      <c r="D99" s="165"/>
      <c r="E99" s="165"/>
      <c r="F99" s="165"/>
    </row>
    <row r="100" spans="1:6" x14ac:dyDescent="0.25">
      <c r="A100" s="165"/>
      <c r="B100" s="165"/>
      <c r="C100" s="165"/>
      <c r="D100" s="165"/>
      <c r="E100" s="165"/>
      <c r="F100" s="165"/>
    </row>
    <row r="101" spans="1:6" x14ac:dyDescent="0.25">
      <c r="A101" s="165"/>
      <c r="B101" s="165"/>
      <c r="C101" s="165"/>
      <c r="D101" s="165"/>
      <c r="E101" s="165"/>
      <c r="F101" s="165"/>
    </row>
    <row r="102" spans="1:6" x14ac:dyDescent="0.25">
      <c r="A102" s="165"/>
      <c r="B102" s="165"/>
      <c r="C102" s="165"/>
      <c r="D102" s="165"/>
      <c r="E102" s="165"/>
      <c r="F102" s="165"/>
    </row>
    <row r="103" spans="1:6" x14ac:dyDescent="0.25">
      <c r="A103" s="165"/>
      <c r="B103" s="165"/>
      <c r="C103" s="165"/>
      <c r="D103" s="165"/>
      <c r="E103" s="165"/>
      <c r="F103" s="165"/>
    </row>
  </sheetData>
  <mergeCells count="8">
    <mergeCell ref="A98:F98"/>
    <mergeCell ref="A99:F103"/>
    <mergeCell ref="A5:F5"/>
    <mergeCell ref="G25:K25"/>
    <mergeCell ref="B13:K13"/>
    <mergeCell ref="A16:B16"/>
    <mergeCell ref="A17:B17"/>
    <mergeCell ref="A25:E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Extraction method</vt:lpstr>
      <vt:lpstr>Reaction Set-up</vt:lpstr>
      <vt:lpstr>Plate Layout</vt:lpstr>
      <vt:lpstr>Run Analysis</vt:lpstr>
      <vt:lpstr>'Reaction Set-up'!Print_Area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2022-12-13T07:50:20Z</cp:lastPrinted>
  <dcterms:created xsi:type="dcterms:W3CDTF">2020-12-02T06:32:13Z</dcterms:created>
  <dcterms:modified xsi:type="dcterms:W3CDTF">2023-01-20T09:36:26Z</dcterms:modified>
</cp:coreProperties>
</file>