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TR\TR1\Private\Projects\IVD&amp;RUO\Jaipur (EC2110-D)\Experiment_E.coli\20221208 Run 1 Leg Diff Vol 300 vs 50ml comparison\"/>
    </mc:Choice>
  </mc:AlternateContent>
  <bookViews>
    <workbookView xWindow="10590" yWindow="60" windowWidth="19035" windowHeight="10140"/>
  </bookViews>
  <sheets>
    <sheet name="Extraction Method" sheetId="6" r:id="rId1"/>
    <sheet name="Reaction Set-up" sheetId="1" r:id="rId2"/>
    <sheet name="Plate Layout" sheetId="5" r:id="rId3"/>
    <sheet name="Run Analysis" sheetId="3" r:id="rId4"/>
  </sheets>
  <definedNames>
    <definedName name="_xlnm.Print_Area" localSheetId="1">'Reaction Set-up'!$A$74:$I$85,'Reaction Set-up'!$A$86:$F$109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1" l="1"/>
  <c r="D60" i="6"/>
  <c r="F60" i="6" s="1"/>
  <c r="D59" i="6"/>
  <c r="F59" i="6" s="1"/>
  <c r="D58" i="6"/>
  <c r="F58" i="6" s="1"/>
  <c r="F61" i="6" s="1"/>
  <c r="F62" i="6" l="1"/>
  <c r="F63" i="6" s="1"/>
  <c r="D77" i="1" l="1"/>
  <c r="C83" i="1" l="1"/>
  <c r="D83" i="1" s="1"/>
  <c r="D82" i="1"/>
  <c r="D81" i="1"/>
  <c r="D80" i="1"/>
  <c r="D79" i="1" l="1"/>
  <c r="D78" i="1"/>
  <c r="D76" i="1"/>
  <c r="D84" i="1" l="1"/>
  <c r="D72" i="1"/>
  <c r="C84" i="1" l="1"/>
</calcChain>
</file>

<file path=xl/sharedStrings.xml><?xml version="1.0" encoding="utf-8"?>
<sst xmlns="http://schemas.openxmlformats.org/spreadsheetml/2006/main" count="536" uniqueCount="345">
  <si>
    <t>Project ID:</t>
  </si>
  <si>
    <t>Experiment Title:</t>
  </si>
  <si>
    <t>Experiment Aim:</t>
  </si>
  <si>
    <t>Date:</t>
  </si>
  <si>
    <t>Operator:</t>
  </si>
  <si>
    <t>Link:</t>
  </si>
  <si>
    <t>Equipment</t>
  </si>
  <si>
    <t>Description</t>
  </si>
  <si>
    <t>Maintenance 
Due Date</t>
  </si>
  <si>
    <t>Location</t>
  </si>
  <si>
    <t>NA</t>
  </si>
  <si>
    <t>Pipette - 1000 µL</t>
  </si>
  <si>
    <t>Pipette - 10 uL</t>
  </si>
  <si>
    <t>Instrument Room</t>
  </si>
  <si>
    <t>Reagents</t>
  </si>
  <si>
    <t>Vendor</t>
  </si>
  <si>
    <t>Catalog Number</t>
  </si>
  <si>
    <t>Lot Number</t>
  </si>
  <si>
    <t>Date of Expiry
/Manufacture</t>
  </si>
  <si>
    <t>Consumables</t>
  </si>
  <si>
    <t>Pipette Tips - 1000 µL</t>
  </si>
  <si>
    <t>Axygen</t>
  </si>
  <si>
    <t>TF-1000-L-R-S</t>
  </si>
  <si>
    <t>Pipette Tips - 200 µL</t>
  </si>
  <si>
    <t>TF-200-L-R-S</t>
  </si>
  <si>
    <t>Pipette Tips - 20 µL</t>
  </si>
  <si>
    <t>TF-20-L-R-S</t>
  </si>
  <si>
    <t>Pipette Tips - 10 µL</t>
  </si>
  <si>
    <t>TF-300-L-R-S</t>
  </si>
  <si>
    <t>Microtubes, 1.5 mL</t>
  </si>
  <si>
    <t>Component</t>
  </si>
  <si>
    <t>Per Reaction (uL)</t>
  </si>
  <si>
    <t>Master Mix Room</t>
  </si>
  <si>
    <t>Total</t>
  </si>
  <si>
    <t>Cycling Parameters</t>
  </si>
  <si>
    <t>Step</t>
  </si>
  <si>
    <t>Stage</t>
  </si>
  <si>
    <t>Number of Cycles</t>
  </si>
  <si>
    <t>Temperature (°C)</t>
  </si>
  <si>
    <t>Time 
(Min : Sec)</t>
  </si>
  <si>
    <t>Acquiring</t>
  </si>
  <si>
    <t>Hold</t>
  </si>
  <si>
    <t>-</t>
  </si>
  <si>
    <t>PCR Initial Heat Inactivation</t>
  </si>
  <si>
    <t>Cycling</t>
  </si>
  <si>
    <t>Denaturation</t>
  </si>
  <si>
    <t>Annealing + Extension</t>
  </si>
  <si>
    <t>Acquiring to all channels</t>
  </si>
  <si>
    <t>Primer dilution</t>
  </si>
  <si>
    <t>Stock (uM)</t>
  </si>
  <si>
    <t>Final (uM)</t>
  </si>
  <si>
    <t>H2O</t>
  </si>
  <si>
    <t>Sample</t>
  </si>
  <si>
    <t>A</t>
  </si>
  <si>
    <t>B</t>
  </si>
  <si>
    <t>C</t>
  </si>
  <si>
    <t>D</t>
  </si>
  <si>
    <t>E</t>
  </si>
  <si>
    <t>F</t>
  </si>
  <si>
    <t>G</t>
  </si>
  <si>
    <t>H</t>
  </si>
  <si>
    <t>Instrument Information</t>
  </si>
  <si>
    <t>Asset Number (Internal)</t>
  </si>
  <si>
    <t>Analysis Settings</t>
  </si>
  <si>
    <t>Target Channel:</t>
  </si>
  <si>
    <t>Results and Run Analysis</t>
  </si>
  <si>
    <t>Raw Amplification Plot (Green (FAM))</t>
  </si>
  <si>
    <t>Samples</t>
  </si>
  <si>
    <t>Dilution Factor</t>
  </si>
  <si>
    <t>Amount of Primer</t>
  </si>
  <si>
    <t>Amount of Water/TE</t>
  </si>
  <si>
    <t>Final Volume (ul)</t>
  </si>
  <si>
    <t>N/A</t>
  </si>
  <si>
    <t>-20°C Freezer</t>
  </si>
  <si>
    <t>Asset Number
(Internal)</t>
  </si>
  <si>
    <t>Asset Number
(GIS / Serial Number)</t>
  </si>
  <si>
    <t>Nuclease Free Water</t>
  </si>
  <si>
    <t>QIAGEN</t>
  </si>
  <si>
    <t>Primers</t>
  </si>
  <si>
    <t>20FR-MM-1</t>
  </si>
  <si>
    <t>Master Mix Room (MM)</t>
  </si>
  <si>
    <t>Pipette - 20 uL</t>
  </si>
  <si>
    <t>4°C Refrigerator</t>
  </si>
  <si>
    <t>4FRG-MM-1</t>
  </si>
  <si>
    <t>P200-MM-2</t>
  </si>
  <si>
    <t>C006993455</t>
  </si>
  <si>
    <t>P20-MM-2</t>
  </si>
  <si>
    <t>P1000-MM-2</t>
  </si>
  <si>
    <t>KJ09437</t>
  </si>
  <si>
    <t>Pipette - 200 µL</t>
  </si>
  <si>
    <t>HH93920</t>
  </si>
  <si>
    <t>P10-MM-2</t>
  </si>
  <si>
    <t>Real-Time PCR System, CFX96 Touch</t>
  </si>
  <si>
    <t>CFX-INS-2</t>
  </si>
  <si>
    <t>BR200728</t>
  </si>
  <si>
    <t>IDT</t>
  </si>
  <si>
    <t>P1000-TA-4</t>
  </si>
  <si>
    <t>C006992352</t>
  </si>
  <si>
    <t>Template Addition Room (TA)</t>
  </si>
  <si>
    <t>Pipette - 200 uL</t>
  </si>
  <si>
    <t>P200-TA-4</t>
  </si>
  <si>
    <t>C006993052</t>
  </si>
  <si>
    <t>P20-TA-4</t>
  </si>
  <si>
    <t>OZ00190</t>
  </si>
  <si>
    <t>P10-TA-4</t>
  </si>
  <si>
    <t>C006992852</t>
  </si>
  <si>
    <t xml:space="preserve">Add 5uL extracted samples </t>
  </si>
  <si>
    <t>Microplate Centrifuge</t>
  </si>
  <si>
    <t>SP-BIO-NPC-1</t>
  </si>
  <si>
    <t>TT-E14-1132</t>
  </si>
  <si>
    <t>2x SensiFAST Probe No ROX Mix</t>
  </si>
  <si>
    <t>MERIDIAN</t>
  </si>
  <si>
    <t>SF593-B092150</t>
  </si>
  <si>
    <t>DOE: MAR 2023</t>
  </si>
  <si>
    <t>5 sec</t>
  </si>
  <si>
    <t>30 sec</t>
  </si>
  <si>
    <t>Hard-Shell 96-Well PCR Plates, Low Profile, Thin Wall, Skirted, White/Clear</t>
  </si>
  <si>
    <t>Bio-Rad</t>
  </si>
  <si>
    <t>HSP9601</t>
  </si>
  <si>
    <t>Microseal 'B' seal; Seal</t>
  </si>
  <si>
    <t>MSB1001</t>
  </si>
  <si>
    <t>Leg_mipT1_F26</t>
  </si>
  <si>
    <t>Leg_mipT1_R23</t>
  </si>
  <si>
    <r>
      <t>- Add</t>
    </r>
    <r>
      <rPr>
        <b/>
        <sz val="11"/>
        <color rgb="FFFF0000"/>
        <rFont val="Calibri"/>
        <family val="2"/>
        <scheme val="minor"/>
      </rPr>
      <t xml:space="preserve"> 15µL MM +</t>
    </r>
    <r>
      <rPr>
        <b/>
        <sz val="11"/>
        <color theme="4"/>
        <rFont val="Calibri"/>
        <family val="2"/>
        <scheme val="minor"/>
      </rPr>
      <t xml:space="preserve"> 5uL template</t>
    </r>
    <r>
      <rPr>
        <sz val="11"/>
        <color rgb="FFFF0000"/>
        <rFont val="Calibri"/>
        <family val="2"/>
        <scheme val="minor"/>
      </rPr>
      <t xml:space="preserve">  into respective wells in accordance to the layout below</t>
    </r>
  </si>
  <si>
    <t>Threshold (CFX):</t>
  </si>
  <si>
    <t>Well</t>
  </si>
  <si>
    <t>Raw Amplification Plot (Yellow (HEX))</t>
  </si>
  <si>
    <t>A02</t>
  </si>
  <si>
    <t>D02</t>
  </si>
  <si>
    <t>Leg_16S-P2 HEX</t>
  </si>
  <si>
    <t>A01</t>
  </si>
  <si>
    <t>A04</t>
  </si>
  <si>
    <t>A05</t>
  </si>
  <si>
    <t>D01</t>
  </si>
  <si>
    <t>Template Addition Room</t>
  </si>
  <si>
    <t>Leg_16s (B2)_F45 (10uM)</t>
  </si>
  <si>
    <t>Leg_16s (B2)_R27 (10uM)</t>
  </si>
  <si>
    <r>
      <t>Leg_16s (B2)_</t>
    </r>
    <r>
      <rPr>
        <b/>
        <sz val="11"/>
        <color rgb="FFFF0000"/>
        <rFont val="Calibri"/>
        <family val="2"/>
        <scheme val="minor"/>
      </rPr>
      <t>P2</t>
    </r>
    <r>
      <rPr>
        <b/>
        <sz val="11"/>
        <color rgb="FF0070C0"/>
        <rFont val="Calibri"/>
        <family val="2"/>
        <scheme val="minor"/>
      </rPr>
      <t>_</t>
    </r>
    <r>
      <rPr>
        <b/>
        <sz val="11"/>
        <color rgb="FFFF0000"/>
        <rFont val="Calibri"/>
        <family val="2"/>
        <scheme val="minor"/>
      </rPr>
      <t xml:space="preserve">HEX </t>
    </r>
    <r>
      <rPr>
        <b/>
        <sz val="11"/>
        <color rgb="FF0070C0"/>
        <rFont val="Calibri"/>
        <family val="2"/>
        <scheme val="minor"/>
      </rPr>
      <t>(10uM)</t>
    </r>
  </si>
  <si>
    <t>16S NTC</t>
  </si>
  <si>
    <t>Elysis extracted sample</t>
  </si>
  <si>
    <r>
      <t xml:space="preserve">2plex Leg MatrixL5 Elysis Rep1 </t>
    </r>
    <r>
      <rPr>
        <b/>
        <sz val="17"/>
        <color rgb="FFC00000"/>
        <rFont val="Calibri"/>
        <family val="2"/>
        <scheme val="minor"/>
      </rPr>
      <t>50mL</t>
    </r>
  </si>
  <si>
    <r>
      <t xml:space="preserve">2plex Leg MatrixL5 Elysis Rep2 </t>
    </r>
    <r>
      <rPr>
        <b/>
        <sz val="17"/>
        <color rgb="FFC00000"/>
        <rFont val="Calibri"/>
        <family val="2"/>
        <scheme val="minor"/>
      </rPr>
      <t>50mL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</si>
  <si>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(1)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</si>
  <si>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(2)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</si>
  <si>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(3)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</si>
  <si>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(4)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</si>
  <si>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(5)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</si>
  <si>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(6)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</si>
  <si>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1x filter sys (7)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</si>
  <si>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(1) </t>
    </r>
    <r>
      <rPr>
        <u/>
        <sz val="17"/>
        <color theme="1"/>
        <rFont val="Calibri"/>
        <family val="2"/>
        <scheme val="minor"/>
      </rPr>
      <t xml:space="preserve">rep 2 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</si>
  <si>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(2) </t>
    </r>
    <r>
      <rPr>
        <u/>
        <sz val="17"/>
        <color theme="1"/>
        <rFont val="Calibri"/>
        <family val="2"/>
        <scheme val="minor"/>
      </rPr>
      <t xml:space="preserve">rep 2 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</si>
  <si>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(3)</t>
    </r>
    <r>
      <rPr>
        <b/>
        <u/>
        <sz val="17"/>
        <color theme="1"/>
        <rFont val="Calibri"/>
        <family val="2"/>
        <scheme val="minor"/>
      </rPr>
      <t xml:space="preserve"> </t>
    </r>
    <r>
      <rPr>
        <u/>
        <sz val="17"/>
        <color theme="1"/>
        <rFont val="Calibri"/>
        <family val="2"/>
        <scheme val="minor"/>
      </rPr>
      <t xml:space="preserve">rep 2 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</si>
  <si>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(5)</t>
    </r>
    <r>
      <rPr>
        <b/>
        <u/>
        <sz val="17"/>
        <color theme="1"/>
        <rFont val="Calibri"/>
        <family val="2"/>
        <scheme val="minor"/>
      </rPr>
      <t xml:space="preserve"> </t>
    </r>
    <r>
      <rPr>
        <u/>
        <sz val="17"/>
        <color theme="1"/>
        <rFont val="Calibri"/>
        <family val="2"/>
        <scheme val="minor"/>
      </rPr>
      <t xml:space="preserve">rep 2 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</si>
  <si>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(6)</t>
    </r>
    <r>
      <rPr>
        <b/>
        <u/>
        <sz val="17"/>
        <color theme="1"/>
        <rFont val="Calibri"/>
        <family val="2"/>
        <scheme val="minor"/>
      </rPr>
      <t xml:space="preserve"> </t>
    </r>
    <r>
      <rPr>
        <u/>
        <sz val="17"/>
        <color theme="1"/>
        <rFont val="Calibri"/>
        <family val="2"/>
        <scheme val="minor"/>
      </rPr>
      <t>rep 2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</si>
  <si>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1x filter sys (7)</t>
    </r>
    <r>
      <rPr>
        <b/>
        <u/>
        <sz val="17"/>
        <color theme="1"/>
        <rFont val="Calibri"/>
        <family val="2"/>
        <scheme val="minor"/>
      </rPr>
      <t xml:space="preserve"> </t>
    </r>
    <r>
      <rPr>
        <u/>
        <sz val="17"/>
        <color theme="1"/>
        <rFont val="Calibri"/>
        <family val="2"/>
        <scheme val="minor"/>
      </rPr>
      <t>rep 2</t>
    </r>
  </si>
  <si>
    <t>2plex NTC</t>
  </si>
  <si>
    <t>Leg_mipT1_F26 (10uM)</t>
  </si>
  <si>
    <t>Leg_mipT1_R23 (10uM)</t>
  </si>
  <si>
    <r>
      <t>Leg_mipT1_</t>
    </r>
    <r>
      <rPr>
        <b/>
        <sz val="11"/>
        <color rgb="FFFF0000"/>
        <rFont val="Calibri"/>
        <family val="2"/>
        <scheme val="minor"/>
      </rPr>
      <t>P1</t>
    </r>
    <r>
      <rPr>
        <b/>
        <sz val="11"/>
        <color rgb="FF0070C0"/>
        <rFont val="Calibri"/>
        <family val="2"/>
        <scheme val="minor"/>
      </rPr>
      <t>_</t>
    </r>
    <r>
      <rPr>
        <b/>
        <sz val="11"/>
        <color rgb="FFFF0000"/>
        <rFont val="Calibri"/>
        <family val="2"/>
        <scheme val="minor"/>
      </rPr>
      <t>FAM</t>
    </r>
    <r>
      <rPr>
        <b/>
        <sz val="11"/>
        <color rgb="FF0070C0"/>
        <rFont val="Calibri"/>
        <family val="2"/>
        <scheme val="minor"/>
      </rPr>
      <t xml:space="preserve"> (10uM)</t>
    </r>
  </si>
  <si>
    <t>2plex Leg MatrixL5 1x filter sys (7) 3500RPM</t>
  </si>
  <si>
    <t xml:space="preserve">Elysis </t>
  </si>
  <si>
    <t xml:space="preserve">Steps </t>
  </si>
  <si>
    <t>Conditions Used</t>
  </si>
  <si>
    <t xml:space="preserve">Membrane selected </t>
  </si>
  <si>
    <t xml:space="preserve">CNCA membrane </t>
  </si>
  <si>
    <t>Filter an appropriate volume of water sample using Metal Filtration System.</t>
  </si>
  <si>
    <t xml:space="preserve">300ml </t>
  </si>
  <si>
    <t xml:space="preserve">Place membrane in 5ml Tube with 1ml Diluent and vortex for 1min </t>
  </si>
  <si>
    <t>Short Spin using the centrifuge (~2000rpm)</t>
  </si>
  <si>
    <t>Transfer solution to 1.5ml microcentrifuge tube &amp; centrifuge at 8000rpm for 5mins</t>
  </si>
  <si>
    <t xml:space="preserve">Supernatant is removed until ~100ul remains. Add 700ul Elysis buffer </t>
  </si>
  <si>
    <t>Centrifuge solution at 15000RPM for 10mins</t>
  </si>
  <si>
    <t>Remove supernatant and add 150ul Elution buffer</t>
  </si>
  <si>
    <t>Vortex for 10seconds and heat tube at 80deg for 10mins</t>
  </si>
  <si>
    <t>Jaipur (EC2110-D)</t>
  </si>
  <si>
    <t>A07</t>
  </si>
  <si>
    <t>A08</t>
  </si>
  <si>
    <t>A10</t>
  </si>
  <si>
    <t>A11</t>
  </si>
  <si>
    <t>B01</t>
  </si>
  <si>
    <t>B02</t>
  </si>
  <si>
    <t>B04</t>
  </si>
  <si>
    <t>B05</t>
  </si>
  <si>
    <t>B07</t>
  </si>
  <si>
    <t>1/1 3500rpm</t>
  </si>
  <si>
    <t>B08</t>
  </si>
  <si>
    <t>C01</t>
  </si>
  <si>
    <t>C02</t>
  </si>
  <si>
    <t>C04</t>
  </si>
  <si>
    <t>C05</t>
  </si>
  <si>
    <t>C12</t>
  </si>
  <si>
    <t>PC</t>
  </si>
  <si>
    <t>E01</t>
  </si>
  <si>
    <t>E02</t>
  </si>
  <si>
    <t>E04</t>
  </si>
  <si>
    <t>E05</t>
  </si>
  <si>
    <t>F01</t>
  </si>
  <si>
    <t>F02</t>
  </si>
  <si>
    <t>F04</t>
  </si>
  <si>
    <t>F05</t>
  </si>
  <si>
    <t>G10</t>
  </si>
  <si>
    <t>NTC</t>
  </si>
  <si>
    <t>G11</t>
  </si>
  <si>
    <t>H01</t>
  </si>
  <si>
    <t>H02</t>
  </si>
  <si>
    <t>H04</t>
  </si>
  <si>
    <t>H05</t>
  </si>
  <si>
    <t>300ml 1/6 - rep 1</t>
  </si>
  <si>
    <t>300ml 1/6 - rep 2</t>
  </si>
  <si>
    <t>50 ml - rep 1</t>
  </si>
  <si>
    <t>50 ml - rep 2</t>
  </si>
  <si>
    <t>300ml 2/6 - rep 2</t>
  </si>
  <si>
    <t>300ml 3/6 - rep 1</t>
  </si>
  <si>
    <t>300ml 3/6 - rep 2</t>
  </si>
  <si>
    <t>300ml 4/6 - rep 1</t>
  </si>
  <si>
    <t>300ml 5/6 - rep 1</t>
  </si>
  <si>
    <t>300ml 5/6 - rep 2</t>
  </si>
  <si>
    <t>300ml 6/6 - rep 1</t>
  </si>
  <si>
    <t>300ml 6/6 - rep 2</t>
  </si>
  <si>
    <t>300ml 1/1 - rep 1</t>
  </si>
  <si>
    <t>300ml 1/1 - rep 2</t>
  </si>
  <si>
    <t>4°C Refrigerator, EKObasic Sample Prep</t>
  </si>
  <si>
    <t>4FRG-SP-1</t>
  </si>
  <si>
    <t xml:space="preserve">Sample Preparation Room </t>
  </si>
  <si>
    <t>BSC, Thermo Scientific 1300 Series A2 Class II</t>
  </si>
  <si>
    <t>BSC-SP-1</t>
  </si>
  <si>
    <t>Single Channel Micropipette, Gilson P10L</t>
  </si>
  <si>
    <t>P10-SP-3</t>
  </si>
  <si>
    <t>W56221H</t>
  </si>
  <si>
    <t>Single Channel Micropipette, Gilson P20L</t>
  </si>
  <si>
    <t>P20-SP-3</t>
  </si>
  <si>
    <t>W64416E</t>
  </si>
  <si>
    <t>Single Channel Micropipette, Gilson P200</t>
  </si>
  <si>
    <t>P200-SP-3</t>
  </si>
  <si>
    <t>X53249D</t>
  </si>
  <si>
    <t>Single Channel Micropipette, Gilson P1000</t>
  </si>
  <si>
    <t>P1000-SP-3</t>
  </si>
  <si>
    <t>Z62758L</t>
  </si>
  <si>
    <t>Heat block, Thermomixer Comfort with shaking</t>
  </si>
  <si>
    <t>HBLK-SP-2</t>
  </si>
  <si>
    <t>HBLK-SP-3</t>
  </si>
  <si>
    <t>Vortex Mixer, Corning 6777</t>
  </si>
  <si>
    <t>VOX-SP-2</t>
  </si>
  <si>
    <t>Purpose</t>
  </si>
  <si>
    <t>Lysis Buffer</t>
  </si>
  <si>
    <t>Nuclease-Free Water</t>
  </si>
  <si>
    <t>Qiagen</t>
  </si>
  <si>
    <t>3M Sodium Hydroxide Solution</t>
  </si>
  <si>
    <t>1st Base</t>
  </si>
  <si>
    <t>BUF-1530-1L</t>
  </si>
  <si>
    <t>1A1213M14327</t>
  </si>
  <si>
    <t>EDTA, 0.5M (pH 8.0)</t>
  </si>
  <si>
    <t>Promega</t>
  </si>
  <si>
    <t>V4231</t>
  </si>
  <si>
    <t>DOE:17-Dec-22</t>
  </si>
  <si>
    <t>Ethanol</t>
  </si>
  <si>
    <t>Sigma Aldrich</t>
  </si>
  <si>
    <t>1.00983.2511</t>
  </si>
  <si>
    <t>K52293683 011</t>
  </si>
  <si>
    <t>DOE:28-Feb-25</t>
  </si>
  <si>
    <t>Elution Buffer</t>
  </si>
  <si>
    <t>Date of Collection</t>
  </si>
  <si>
    <t>Matrix Male Toilet Water</t>
  </si>
  <si>
    <t xml:space="preserve"> Thermo Scientific</t>
  </si>
  <si>
    <t>MBP 2179-05-HR-PK</t>
  </si>
  <si>
    <t>MBP 2069-05-HR-PK</t>
  </si>
  <si>
    <t>TFLR113-20-Q-PK</t>
  </si>
  <si>
    <t>MBP 2140-05-HR-PK</t>
  </si>
  <si>
    <t>EPPENDORF</t>
  </si>
  <si>
    <t>EPPE0030108.051</t>
  </si>
  <si>
    <t>Microtubes,  5 mL</t>
  </si>
  <si>
    <t>PLW-SN-00362</t>
  </si>
  <si>
    <t>Round-Bottom Tube</t>
  </si>
  <si>
    <t>Falcon</t>
  </si>
  <si>
    <t>Cell Culture Dishes</t>
  </si>
  <si>
    <t>Greiner Bio-One</t>
  </si>
  <si>
    <t>664 160</t>
  </si>
  <si>
    <t>Plate Spreader</t>
  </si>
  <si>
    <t>Biomedia</t>
  </si>
  <si>
    <t>981202-300</t>
  </si>
  <si>
    <t>Procedures</t>
  </si>
  <si>
    <t xml:space="preserve">Lysis Buffer (Elysis) - Made on:  </t>
  </si>
  <si>
    <t xml:space="preserve">Conversion </t>
  </si>
  <si>
    <t>Stock (Normality)</t>
  </si>
  <si>
    <t>Stock conc. (mM)</t>
  </si>
  <si>
    <t>Final Conc. (mM)</t>
  </si>
  <si>
    <t>Final Volume (uL)</t>
  </si>
  <si>
    <t xml:space="preserve">Volume of Stock </t>
  </si>
  <si>
    <t>NaOH</t>
  </si>
  <si>
    <t>EDTA</t>
  </si>
  <si>
    <t>Sub-Total</t>
  </si>
  <si>
    <t>Top Up NFW to Final Vol</t>
  </si>
  <si>
    <t xml:space="preserve">Total Volume </t>
  </si>
  <si>
    <t>Elution Buffer (A1) - Made on:</t>
  </si>
  <si>
    <t xml:space="preserve">Sample Conditions </t>
  </si>
  <si>
    <t xml:space="preserve">1/6 Funnel </t>
  </si>
  <si>
    <t>2 Replicates</t>
  </si>
  <si>
    <t xml:space="preserve">2/6 Funnel </t>
  </si>
  <si>
    <t xml:space="preserve">3/6 Funnel </t>
  </si>
  <si>
    <t xml:space="preserve">4/6 Funnel </t>
  </si>
  <si>
    <t xml:space="preserve">5/6 Funnel </t>
  </si>
  <si>
    <t xml:space="preserve">6/6 Funnel </t>
  </si>
  <si>
    <t>Single Funnel</t>
  </si>
  <si>
    <t>Single Funnel : 3500RPM 10mins</t>
  </si>
  <si>
    <t>a. 50ml Direct extraction elute 150ul</t>
  </si>
  <si>
    <t>1 Replicate</t>
  </si>
  <si>
    <t>Total samples:</t>
  </si>
  <si>
    <r>
      <t xml:space="preserve">Filtration method Extraction Details: </t>
    </r>
    <r>
      <rPr>
        <b/>
        <sz val="11"/>
        <color theme="1"/>
        <rFont val="Calibri"/>
        <family val="2"/>
        <scheme val="minor"/>
      </rPr>
      <t>MF</t>
    </r>
    <r>
      <rPr>
        <sz val="11"/>
        <color theme="1"/>
        <rFont val="Calibri"/>
        <family val="2"/>
        <scheme val="minor"/>
      </rPr>
      <t xml:space="preserve"> | Metal Filtration System </t>
    </r>
  </si>
  <si>
    <t>(1 mL 1xPBS)</t>
  </si>
  <si>
    <t>or 3500RPM for 10mins</t>
  </si>
  <si>
    <t>Filtration method Extraction Details: Direct water extraction</t>
  </si>
  <si>
    <t>Transfer an appropriate amount of water sample into a 50ml Falcon tube using a pipette gun</t>
  </si>
  <si>
    <t>50ml sample</t>
  </si>
  <si>
    <t>Centrifuge the tube at 3500RPM for 10mins</t>
  </si>
  <si>
    <t xml:space="preserve">Remove Supernatant until ~100ul remains.  </t>
  </si>
  <si>
    <t xml:space="preserve">Transfer the solution to a 1.5ml tube and add 700ul Elysis buffer </t>
  </si>
  <si>
    <t xml:space="preserve">To determine the ideal volume for extraction of water samples </t>
  </si>
  <si>
    <t>KJ08190</t>
  </si>
  <si>
    <t>Leg_mipT1_P1_ FAM</t>
  </si>
  <si>
    <t>Legio_16s_F45</t>
  </si>
  <si>
    <t>Legio_16s_R27</t>
  </si>
  <si>
    <t xml:space="preserve">  MatrixL5 6x filter sys (1) rep 1 </t>
  </si>
  <si>
    <t xml:space="preserve">  MatrixL5 6x filter sys (2) rep 1 </t>
  </si>
  <si>
    <t xml:space="preserve">  MatrixL5 6x filter sys (3) rep 1 </t>
  </si>
  <si>
    <t xml:space="preserve">  MatrixL5 6x filter sys (4) rep 1 </t>
  </si>
  <si>
    <t xml:space="preserve">  MatrixL5 6x filter sys (5) rep 1 </t>
  </si>
  <si>
    <t xml:space="preserve">  MatrixL5 6x filter sys (6) rep 1 </t>
  </si>
  <si>
    <t xml:space="preserve">  MatrixL5 1x filter sys (7) rep 1 </t>
  </si>
  <si>
    <t xml:space="preserve">  MatrixL5 6x filter sys (1) rep 2 </t>
  </si>
  <si>
    <t xml:space="preserve">  MatrixL5 6x filter sys (2) rep 2 </t>
  </si>
  <si>
    <t xml:space="preserve">  MatrixL5 6x filter sys (3) rep 2 </t>
  </si>
  <si>
    <t xml:space="preserve">  MatrixL5 6x filter sys (5) rep 2 </t>
  </si>
  <si>
    <t xml:space="preserve">  MatrixL5 6x filter sys (6) rep 2</t>
  </si>
  <si>
    <t xml:space="preserve">  MatrixL5 1x filter sys (7) rep 2</t>
  </si>
  <si>
    <t xml:space="preserve">  MatrixL5 Elysis Rep1 50mL</t>
  </si>
  <si>
    <t xml:space="preserve">  MatrixL5 Elysis Rep2 50mL</t>
  </si>
  <si>
    <t xml:space="preserve">  MatrixL5 1x filter sys (7) 3500RPM</t>
  </si>
  <si>
    <r>
      <t xml:space="preserve">Legionella 3plex:  MipT1F26R23P1 </t>
    </r>
    <r>
      <rPr>
        <b/>
        <sz val="14"/>
        <color theme="1"/>
        <rFont val="Calibri"/>
        <family val="2"/>
        <scheme val="minor"/>
      </rPr>
      <t xml:space="preserve">16SF45R27P2 </t>
    </r>
  </si>
  <si>
    <t>Ct in FAM channel</t>
  </si>
  <si>
    <t>Ct in HEX channel</t>
  </si>
  <si>
    <t>FAM, HEX</t>
  </si>
  <si>
    <t>Nathalie</t>
  </si>
  <si>
    <t>20221208 Run 1 Leg Diff Vol 300 vs 50ml  comparison</t>
  </si>
  <si>
    <t xml:space="preserve">Conclusion: </t>
  </si>
  <si>
    <t>20221208 Run 1 Leg Diff Vol 300 vs 50ml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</si>
</sst>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[$-409]d\-mmm\-yyyy;@"/>
  </numFmts>
  <fonts count="2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7"/>
      <color rgb="FFC0000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color rgb="FFC00000"/>
      <name val="Calibri"/>
      <family val="2"/>
      <scheme val="minor"/>
    </font>
    <font>
      <u/>
      <sz val="17"/>
      <color theme="1"/>
      <name val="Calibri"/>
      <family val="2"/>
      <scheme val="minor"/>
    </font>
    <font>
      <b/>
      <u/>
      <sz val="17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darkDown"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7" fillId="4" borderId="6" applyNumberFormat="0" applyFont="0" applyAlignment="0" applyProtection="0"/>
    <xf numFmtId="0" fontId="7" fillId="0" borderId="0"/>
  </cellStyleXfs>
  <cellXfs count="20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1" xfId="0" applyFont="1" applyBorder="1"/>
    <xf numFmtId="0" fontId="0" fillId="0" borderId="1" xfId="0" applyFont="1" applyBorder="1" applyAlignment="1">
      <alignment horizontal="left" vertical="center"/>
    </xf>
    <xf numFmtId="0" fontId="0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quotePrefix="1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0" fillId="0" borderId="0" xfId="0" applyFont="1"/>
    <xf numFmtId="0" fontId="2" fillId="6" borderId="0" xfId="0" applyFont="1" applyFill="1"/>
    <xf numFmtId="0" fontId="0" fillId="0" borderId="0" xfId="0" applyFill="1" applyAlignment="1">
      <alignment vertical="center" wrapText="1"/>
    </xf>
    <xf numFmtId="0" fontId="11" fillId="0" borderId="0" xfId="0" applyFont="1" applyFill="1"/>
    <xf numFmtId="0" fontId="0" fillId="0" borderId="0" xfId="0" applyFill="1" applyAlignment="1">
      <alignment horizontal="left"/>
    </xf>
    <xf numFmtId="0" fontId="0" fillId="6" borderId="0" xfId="0" applyFill="1"/>
    <xf numFmtId="0" fontId="12" fillId="0" borderId="0" xfId="3" applyFont="1" applyFill="1" applyBorder="1" applyAlignment="1">
      <alignment horizontal="center" vertical="center"/>
    </xf>
    <xf numFmtId="2" fontId="6" fillId="0" borderId="0" xfId="3" applyNumberFormat="1" applyFont="1" applyFill="1" applyBorder="1" applyAlignment="1">
      <alignment horizontal="center" vertical="center"/>
    </xf>
    <xf numFmtId="2" fontId="8" fillId="0" borderId="0" xfId="3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4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Fill="1" applyBorder="1" applyAlignment="1"/>
    <xf numFmtId="0" fontId="9" fillId="0" borderId="0" xfId="0" applyFont="1"/>
    <xf numFmtId="0" fontId="13" fillId="8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5" fontId="0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20" fontId="0" fillId="3" borderId="3" xfId="0" applyNumberFormat="1" applyFont="1" applyFill="1" applyBorder="1" applyAlignment="1">
      <alignment horizontal="center" vertical="center" wrapText="1"/>
    </xf>
    <xf numFmtId="0" fontId="0" fillId="0" borderId="3" xfId="0" quotePrefix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0" borderId="3" xfId="0" quotePrefix="1" applyFont="1" applyBorder="1" applyAlignment="1">
      <alignment horizontal="center" vertical="center" wrapText="1"/>
    </xf>
    <xf numFmtId="20" fontId="0" fillId="7" borderId="3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15" fontId="0" fillId="0" borderId="3" xfId="0" applyNumberFormat="1" applyFont="1" applyBorder="1" applyAlignment="1">
      <alignment horizontal="center" wrapText="1"/>
    </xf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wrapText="1"/>
    </xf>
    <xf numFmtId="20" fontId="0" fillId="0" borderId="3" xfId="0" applyNumberFormat="1" applyFont="1" applyBorder="1" applyAlignment="1">
      <alignment horizontal="center" vertical="center" wrapText="1"/>
    </xf>
    <xf numFmtId="15" fontId="16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5" borderId="1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0" fillId="0" borderId="3" xfId="0" applyFont="1" applyBorder="1" applyAlignment="1">
      <alignment horizontal="left" wrapText="1"/>
    </xf>
    <xf numFmtId="15" fontId="15" fillId="0" borderId="3" xfId="0" applyNumberFormat="1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3" xfId="0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15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1" fillId="16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16" borderId="3" xfId="0" applyFont="1" applyFill="1" applyBorder="1" applyAlignment="1">
      <alignment horizontal="center" vertical="center" wrapText="1"/>
    </xf>
    <xf numFmtId="0" fontId="23" fillId="13" borderId="3" xfId="0" applyFont="1" applyFill="1" applyBorder="1" applyAlignment="1">
      <alignment horizontal="center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2" fontId="0" fillId="0" borderId="0" xfId="0" applyNumberFormat="1" applyFont="1"/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left" vertical="center"/>
    </xf>
    <xf numFmtId="15" fontId="0" fillId="0" borderId="0" xfId="0" applyNumberFormat="1" applyFont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5" fontId="6" fillId="0" borderId="3" xfId="0" applyNumberFormat="1" applyFont="1" applyFill="1" applyBorder="1" applyAlignment="1">
      <alignment horizontal="center" vertical="center" wrapText="1"/>
    </xf>
    <xf numFmtId="15" fontId="6" fillId="0" borderId="15" xfId="0" applyNumberFormat="1" applyFont="1" applyFill="1" applyBorder="1" applyAlignment="1">
      <alignment horizontal="center" vertical="center" wrapText="1"/>
    </xf>
    <xf numFmtId="1" fontId="0" fillId="0" borderId="16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1" fontId="0" fillId="0" borderId="3" xfId="0" applyNumberFormat="1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12" borderId="3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164" fontId="0" fillId="0" borderId="3" xfId="0" applyNumberFormat="1" applyFont="1" applyBorder="1" applyAlignment="1">
      <alignment horizontal="center" vertical="center"/>
    </xf>
    <xf numFmtId="0" fontId="2" fillId="13" borderId="15" xfId="0" applyFont="1" applyFill="1" applyBorder="1" applyAlignment="1">
      <alignment horizontal="left"/>
    </xf>
    <xf numFmtId="15" fontId="0" fillId="13" borderId="15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13" borderId="3" xfId="0" applyFont="1" applyFill="1" applyBorder="1" applyAlignment="1">
      <alignment horizontal="left"/>
    </xf>
    <xf numFmtId="15" fontId="6" fillId="13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wrapText="1"/>
    </xf>
    <xf numFmtId="15" fontId="15" fillId="0" borderId="3" xfId="0" applyNumberFormat="1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1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6" xfId="0" applyFont="1" applyBorder="1" applyAlignment="1">
      <alignment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/>
    </xf>
    <xf numFmtId="2" fontId="28" fillId="14" borderId="3" xfId="3" applyNumberFormat="1" applyFont="1" applyFill="1" applyBorder="1" applyAlignment="1">
      <alignment horizontal="center" vertical="center" wrapText="1"/>
    </xf>
    <xf numFmtId="2" fontId="28" fillId="11" borderId="3" xfId="3" applyNumberFormat="1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9" fillId="10" borderId="15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49" fontId="22" fillId="10" borderId="16" xfId="0" applyNumberFormat="1" applyFont="1" applyFill="1" applyBorder="1" applyAlignment="1">
      <alignment horizontal="center" vertical="center" wrapText="1"/>
    </xf>
    <xf numFmtId="49" fontId="22" fillId="10" borderId="17" xfId="0" applyNumberFormat="1" applyFont="1" applyFill="1" applyBorder="1" applyAlignment="1">
      <alignment horizontal="center" vertical="center" wrapText="1"/>
    </xf>
    <xf numFmtId="49" fontId="8" fillId="3" borderId="16" xfId="0" applyNumberFormat="1" applyFont="1" applyFill="1" applyBorder="1" applyAlignment="1">
      <alignment horizontal="center" vertical="center" wrapText="1"/>
    </xf>
    <xf numFmtId="49" fontId="8" fillId="3" borderId="17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22" fillId="0" borderId="16" xfId="0" applyNumberFormat="1" applyFont="1" applyFill="1" applyBorder="1" applyAlignment="1">
      <alignment horizontal="center" vertical="center" wrapText="1"/>
    </xf>
    <xf numFmtId="49" fontId="22" fillId="0" borderId="17" xfId="0" applyNumberFormat="1" applyFont="1" applyFill="1" applyBorder="1" applyAlignment="1">
      <alignment horizontal="center" vertical="center" wrapText="1"/>
    </xf>
    <xf numFmtId="49" fontId="8" fillId="10" borderId="16" xfId="0" applyNumberFormat="1" applyFont="1" applyFill="1" applyBorder="1" applyAlignment="1">
      <alignment horizontal="center" vertical="center" wrapText="1"/>
    </xf>
    <xf numFmtId="49" fontId="8" fillId="10" borderId="17" xfId="0" applyNumberFormat="1" applyFont="1" applyFill="1" applyBorder="1" applyAlignment="1">
      <alignment horizontal="center" vertical="center" wrapText="1"/>
    </xf>
    <xf numFmtId="0" fontId="20" fillId="9" borderId="16" xfId="0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 vertical="center"/>
    </xf>
    <xf numFmtId="0" fontId="20" fillId="9" borderId="17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0" fillId="17" borderId="3" xfId="0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/>
    </xf>
    <xf numFmtId="0" fontId="4" fillId="0" borderId="0" xfId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/>
    </xf>
    <xf numFmtId="0" fontId="2" fillId="14" borderId="3" xfId="0" applyFont="1" applyFill="1" applyBorder="1" applyAlignment="1">
      <alignment horizontal="center"/>
    </xf>
  </cellXfs>
  <cellStyles count="4">
    <cellStyle name="Hyperlink" xfId="1" builtinId="8"/>
    <cellStyle name="Normal" xfId="0" builtinId="0"/>
    <cellStyle name="Normal 14" xfId="3"/>
    <cellStyle name="Note 3 2 2 2 2 2 2" xfId="2"/>
  </cellStyles>
  <dxfs count="0"/>
  <tableStyles count="0" defaultTableStyle="TableStyleMedium2" defaultPivotStyle="PivotStyleLight16"/>
  <colors>
    <mruColors>
      <color rgb="FFB2C1E4"/>
      <color rgb="FFCCFFFF"/>
      <color rgb="FF99FFCC"/>
      <color rgb="FFF7C5C5"/>
      <color rgb="FFFAD8D8"/>
      <color rgb="FFFAD3BE"/>
      <color rgb="FFFFE7A3"/>
      <color rgb="FFD5FFEA"/>
      <color rgb="FFF4D6BE"/>
      <color rgb="FFF1CA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0</xdr:rowOff>
    </xdr:from>
    <xdr:to>
      <xdr:col>0</xdr:col>
      <xdr:colOff>1289503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1" y="0"/>
          <a:ext cx="1185182" cy="738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0</xdr:rowOff>
    </xdr:from>
    <xdr:to>
      <xdr:col>0</xdr:col>
      <xdr:colOff>1289503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1" y="0"/>
          <a:ext cx="1185182" cy="7383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68037</xdr:colOff>
          <xdr:row>88</xdr:row>
          <xdr:rowOff>109096</xdr:rowOff>
        </xdr:from>
        <xdr:to>
          <xdr:col>6</xdr:col>
          <xdr:colOff>588930</xdr:colOff>
          <xdr:row>104</xdr:row>
          <xdr:rowOff>466164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Plate Layout'!$A$2:$M$10" spid="_x0000_s163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8037" y="20521731"/>
              <a:ext cx="8356046" cy="493803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84044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38250" cy="7383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</xdr:rowOff>
    </xdr:from>
    <xdr:to>
      <xdr:col>4</xdr:col>
      <xdr:colOff>905435</xdr:colOff>
      <xdr:row>38</xdr:row>
      <xdr:rowOff>123198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97507"/>
          <a:ext cx="5217459" cy="2454020"/>
        </a:xfrm>
        <a:prstGeom prst="rect">
          <a:avLst/>
        </a:prstGeom>
      </xdr:spPr>
    </xdr:pic>
    <xdr:clientData/>
  </xdr:twoCellAnchor>
  <xdr:twoCellAnchor editAs="oneCell">
    <xdr:from>
      <xdr:col>6</xdr:col>
      <xdr:colOff>35860</xdr:colOff>
      <xdr:row>24</xdr:row>
      <xdr:rowOff>161364</xdr:rowOff>
    </xdr:from>
    <xdr:to>
      <xdr:col>10</xdr:col>
      <xdr:colOff>1497106</xdr:colOff>
      <xdr:row>38</xdr:row>
      <xdr:rowOff>163950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99413" y="4679576"/>
          <a:ext cx="5091952" cy="2512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topLeftCell="A52" workbookViewId="0">
      <selection activeCell="G72" sqref="G72"/>
    </sheetView>
  </sheetViews>
  <sheetFormatPr defaultRowHeight="15" x14ac:dyDescent="0.25"/>
  <cols>
    <col min="1" max="1" width="39.42578125" style="1" customWidth="1"/>
    <col min="2" max="2" width="23" style="1" customWidth="1"/>
    <col min="3" max="3" width="24.7109375" style="1" customWidth="1"/>
    <col min="4" max="4" width="17.7109375" style="1" customWidth="1"/>
    <col min="5" max="5" width="19.7109375" style="1" customWidth="1"/>
    <col min="6" max="6" width="18.42578125" style="1" customWidth="1"/>
    <col min="7" max="16384" width="9.140625" style="1"/>
  </cols>
  <sheetData>
    <row r="1" spans="1:6" x14ac:dyDescent="0.25">
      <c r="D1" s="2"/>
      <c r="E1" s="2"/>
    </row>
    <row r="2" spans="1:6" x14ac:dyDescent="0.25">
      <c r="D2" s="2"/>
      <c r="E2" s="2"/>
    </row>
    <row r="3" spans="1:6" x14ac:dyDescent="0.25">
      <c r="D3" s="2"/>
      <c r="E3" s="2"/>
    </row>
    <row r="4" spans="1:6" ht="15.75" thickBot="1" x14ac:dyDescent="0.3">
      <c r="A4" s="4"/>
      <c r="B4" s="4"/>
      <c r="C4" s="4"/>
      <c r="D4" s="5"/>
      <c r="E4" s="5"/>
      <c r="F4" s="4"/>
    </row>
    <row r="5" spans="1:6" x14ac:dyDescent="0.25">
      <c r="A5" s="169"/>
      <c r="B5" s="169"/>
      <c r="C5" s="169"/>
      <c r="D5" s="169"/>
      <c r="E5" s="169"/>
      <c r="F5" s="169"/>
    </row>
    <row r="6" spans="1:6" x14ac:dyDescent="0.25">
      <c r="A6" s="7" t="s">
        <v>0</v>
      </c>
      <c r="B6" s="1" t="s">
        <v>174</v>
      </c>
      <c r="F6" s="42"/>
    </row>
    <row r="7" spans="1:6" x14ac:dyDescent="0.25">
      <c r="A7" s="7" t="s">
        <v>1</v>
      </c>
      <c r="B7" s="2" t="s">
        <v>342</v>
      </c>
      <c r="F7" s="42"/>
    </row>
    <row r="8" spans="1:6" x14ac:dyDescent="0.25">
      <c r="A8" s="7" t="s">
        <v>2</v>
      </c>
      <c r="B8" s="114" t="s">
        <v>316</v>
      </c>
      <c r="F8" s="42"/>
    </row>
    <row r="9" spans="1:6" x14ac:dyDescent="0.25">
      <c r="A9" s="7" t="s">
        <v>3</v>
      </c>
      <c r="B9" s="115">
        <v>44903</v>
      </c>
      <c r="F9" s="42"/>
    </row>
    <row r="10" spans="1:6" x14ac:dyDescent="0.25">
      <c r="A10" s="7" t="s">
        <v>4</v>
      </c>
      <c r="B10" s="2" t="s">
        <v>341</v>
      </c>
      <c r="F10" s="42"/>
    </row>
    <row r="11" spans="1:6" x14ac:dyDescent="0.25">
      <c r="A11" s="7"/>
      <c r="F11" s="42"/>
    </row>
    <row r="12" spans="1:6" x14ac:dyDescent="0.25">
      <c r="A12" s="8" t="s">
        <v>5</v>
      </c>
      <c r="B12" s="43"/>
      <c r="C12" s="43"/>
      <c r="D12" s="43"/>
      <c r="E12" s="43"/>
      <c r="F12" s="43"/>
    </row>
    <row r="13" spans="1:6" x14ac:dyDescent="0.25">
      <c r="F13" s="42"/>
    </row>
    <row r="14" spans="1:6" x14ac:dyDescent="0.25">
      <c r="A14" s="9" t="s">
        <v>6</v>
      </c>
      <c r="F14" s="42"/>
    </row>
    <row r="15" spans="1:6" ht="30" x14ac:dyDescent="0.25">
      <c r="A15" s="64" t="s">
        <v>7</v>
      </c>
      <c r="B15" s="64" t="s">
        <v>74</v>
      </c>
      <c r="C15" s="64" t="s">
        <v>75</v>
      </c>
      <c r="D15" s="64" t="s">
        <v>8</v>
      </c>
      <c r="E15" s="64" t="s">
        <v>9</v>
      </c>
      <c r="F15" s="42"/>
    </row>
    <row r="16" spans="1:6" x14ac:dyDescent="0.25">
      <c r="A16" s="116" t="s">
        <v>221</v>
      </c>
      <c r="B16" s="117" t="s">
        <v>222</v>
      </c>
      <c r="C16" s="118">
        <v>410000006394</v>
      </c>
      <c r="D16" s="119">
        <v>45071</v>
      </c>
      <c r="E16" s="170" t="s">
        <v>223</v>
      </c>
    </row>
    <row r="17" spans="1:6" ht="31.5" customHeight="1" x14ac:dyDescent="0.25">
      <c r="A17" s="116" t="s">
        <v>224</v>
      </c>
      <c r="B17" s="117" t="s">
        <v>225</v>
      </c>
      <c r="C17" s="118">
        <v>410000006368</v>
      </c>
      <c r="D17" s="119">
        <v>45091</v>
      </c>
      <c r="E17" s="170"/>
    </row>
    <row r="18" spans="1:6" x14ac:dyDescent="0.25">
      <c r="A18" s="116" t="s">
        <v>226</v>
      </c>
      <c r="B18" s="117" t="s">
        <v>227</v>
      </c>
      <c r="C18" s="117" t="s">
        <v>228</v>
      </c>
      <c r="D18" s="119">
        <v>45069</v>
      </c>
      <c r="E18" s="170"/>
    </row>
    <row r="19" spans="1:6" x14ac:dyDescent="0.25">
      <c r="A19" s="116" t="s">
        <v>229</v>
      </c>
      <c r="B19" s="117" t="s">
        <v>230</v>
      </c>
      <c r="C19" s="117" t="s">
        <v>231</v>
      </c>
      <c r="D19" s="119">
        <v>45069</v>
      </c>
      <c r="E19" s="170"/>
    </row>
    <row r="20" spans="1:6" x14ac:dyDescent="0.25">
      <c r="A20" s="116" t="s">
        <v>232</v>
      </c>
      <c r="B20" s="117" t="s">
        <v>233</v>
      </c>
      <c r="C20" s="117" t="s">
        <v>234</v>
      </c>
      <c r="D20" s="119">
        <v>45069</v>
      </c>
      <c r="E20" s="170"/>
    </row>
    <row r="21" spans="1:6" x14ac:dyDescent="0.25">
      <c r="A21" s="116" t="s">
        <v>235</v>
      </c>
      <c r="B21" s="117" t="s">
        <v>236</v>
      </c>
      <c r="C21" s="117" t="s">
        <v>237</v>
      </c>
      <c r="D21" s="120">
        <v>45069</v>
      </c>
      <c r="E21" s="170"/>
    </row>
    <row r="22" spans="1:6" ht="30" x14ac:dyDescent="0.25">
      <c r="A22" s="116" t="s">
        <v>238</v>
      </c>
      <c r="B22" s="117" t="s">
        <v>239</v>
      </c>
      <c r="C22" s="121">
        <v>410000005616</v>
      </c>
      <c r="D22" s="120">
        <v>45082</v>
      </c>
      <c r="E22" s="171"/>
    </row>
    <row r="23" spans="1:6" ht="30" x14ac:dyDescent="0.25">
      <c r="A23" s="116" t="s">
        <v>238</v>
      </c>
      <c r="B23" s="117" t="s">
        <v>240</v>
      </c>
      <c r="C23" s="121">
        <v>410000005639</v>
      </c>
      <c r="D23" s="119">
        <v>45082</v>
      </c>
      <c r="E23" s="171"/>
    </row>
    <row r="24" spans="1:6" x14ac:dyDescent="0.25">
      <c r="A24" s="122" t="s">
        <v>241</v>
      </c>
      <c r="B24" s="112" t="s">
        <v>242</v>
      </c>
      <c r="C24" s="123" t="s">
        <v>10</v>
      </c>
      <c r="D24" s="123" t="s">
        <v>10</v>
      </c>
      <c r="E24" s="170"/>
    </row>
    <row r="25" spans="1:6" x14ac:dyDescent="0.25">
      <c r="F25" s="42"/>
    </row>
    <row r="26" spans="1:6" x14ac:dyDescent="0.25">
      <c r="A26" s="9" t="s">
        <v>14</v>
      </c>
      <c r="F26" s="42"/>
    </row>
    <row r="27" spans="1:6" ht="30" x14ac:dyDescent="0.25">
      <c r="A27" s="124" t="s">
        <v>243</v>
      </c>
      <c r="B27" s="10" t="s">
        <v>7</v>
      </c>
      <c r="C27" s="10" t="s">
        <v>15</v>
      </c>
      <c r="D27" s="10" t="s">
        <v>16</v>
      </c>
      <c r="E27" s="10" t="s">
        <v>17</v>
      </c>
      <c r="F27" s="10" t="s">
        <v>18</v>
      </c>
    </row>
    <row r="28" spans="1:6" x14ac:dyDescent="0.25">
      <c r="A28" s="155" t="s">
        <v>244</v>
      </c>
      <c r="B28" s="113" t="s">
        <v>245</v>
      </c>
      <c r="C28" s="113" t="s">
        <v>246</v>
      </c>
      <c r="D28" s="113">
        <v>129114</v>
      </c>
      <c r="E28" s="113">
        <v>163047336</v>
      </c>
      <c r="F28" s="69" t="s">
        <v>72</v>
      </c>
    </row>
    <row r="29" spans="1:6" ht="30" x14ac:dyDescent="0.25">
      <c r="A29" s="156"/>
      <c r="B29" s="113" t="s">
        <v>247</v>
      </c>
      <c r="C29" s="113" t="s">
        <v>248</v>
      </c>
      <c r="D29" s="113" t="s">
        <v>249</v>
      </c>
      <c r="E29" s="113" t="s">
        <v>250</v>
      </c>
      <c r="F29" s="69">
        <v>42186</v>
      </c>
    </row>
    <row r="30" spans="1:6" x14ac:dyDescent="0.25">
      <c r="A30" s="156"/>
      <c r="B30" s="113" t="s">
        <v>251</v>
      </c>
      <c r="C30" s="113" t="s">
        <v>252</v>
      </c>
      <c r="D30" s="113" t="s">
        <v>253</v>
      </c>
      <c r="E30" s="113">
        <v>301046</v>
      </c>
      <c r="F30" s="69" t="s">
        <v>254</v>
      </c>
    </row>
    <row r="31" spans="1:6" x14ac:dyDescent="0.25">
      <c r="A31" s="157"/>
      <c r="B31" s="113" t="s">
        <v>255</v>
      </c>
      <c r="C31" s="113" t="s">
        <v>256</v>
      </c>
      <c r="D31" s="113" t="s">
        <v>257</v>
      </c>
      <c r="E31" s="125" t="s">
        <v>258</v>
      </c>
      <c r="F31" s="69" t="s">
        <v>259</v>
      </c>
    </row>
    <row r="32" spans="1:6" x14ac:dyDescent="0.25">
      <c r="A32" s="172" t="s">
        <v>260</v>
      </c>
      <c r="B32" s="113"/>
      <c r="C32" s="113"/>
      <c r="D32" s="113"/>
      <c r="E32" s="125"/>
      <c r="F32" s="69"/>
    </row>
    <row r="33" spans="1:6" x14ac:dyDescent="0.25">
      <c r="A33" s="173"/>
      <c r="B33" s="44"/>
      <c r="C33" s="113"/>
      <c r="D33" s="113"/>
      <c r="E33" s="125"/>
      <c r="F33" s="69"/>
    </row>
    <row r="34" spans="1:6" x14ac:dyDescent="0.25">
      <c r="A34" s="173"/>
      <c r="B34" s="113"/>
      <c r="C34" s="113"/>
      <c r="D34" s="113"/>
      <c r="E34" s="125"/>
      <c r="F34" s="69"/>
    </row>
    <row r="35" spans="1:6" x14ac:dyDescent="0.25">
      <c r="A35" s="174"/>
      <c r="B35" s="113"/>
      <c r="C35" s="113"/>
      <c r="D35" s="113"/>
      <c r="E35" s="125"/>
      <c r="F35" s="69"/>
    </row>
    <row r="36" spans="1:6" x14ac:dyDescent="0.25">
      <c r="A36" s="126"/>
      <c r="B36" s="126"/>
      <c r="C36" s="126"/>
      <c r="D36" s="126"/>
    </row>
    <row r="37" spans="1:6" x14ac:dyDescent="0.25">
      <c r="A37" s="127" t="s">
        <v>67</v>
      </c>
      <c r="B37" s="2"/>
      <c r="C37" s="126"/>
      <c r="D37" s="126"/>
      <c r="E37" s="126"/>
    </row>
    <row r="38" spans="1:6" x14ac:dyDescent="0.25">
      <c r="A38" s="66" t="s">
        <v>7</v>
      </c>
      <c r="B38" s="65" t="s">
        <v>15</v>
      </c>
      <c r="C38" s="65" t="s">
        <v>16</v>
      </c>
      <c r="D38" s="65" t="s">
        <v>17</v>
      </c>
      <c r="E38" s="65" t="s">
        <v>261</v>
      </c>
    </row>
    <row r="39" spans="1:6" x14ac:dyDescent="0.25">
      <c r="A39" s="128" t="s">
        <v>262</v>
      </c>
      <c r="B39" s="128" t="s">
        <v>72</v>
      </c>
      <c r="C39" s="128" t="s">
        <v>72</v>
      </c>
      <c r="D39" s="128" t="s">
        <v>72</v>
      </c>
      <c r="E39" s="78">
        <v>44902</v>
      </c>
    </row>
    <row r="41" spans="1:6" x14ac:dyDescent="0.25">
      <c r="A41" s="129" t="s">
        <v>19</v>
      </c>
    </row>
    <row r="42" spans="1:6" x14ac:dyDescent="0.25">
      <c r="A42" s="66" t="s">
        <v>7</v>
      </c>
      <c r="B42" s="65" t="s">
        <v>15</v>
      </c>
      <c r="C42" s="65" t="s">
        <v>16</v>
      </c>
      <c r="E42" s="130"/>
    </row>
    <row r="43" spans="1:6" x14ac:dyDescent="0.25">
      <c r="A43" s="131" t="s">
        <v>20</v>
      </c>
      <c r="B43" s="175" t="s">
        <v>263</v>
      </c>
      <c r="C43" s="73" t="s">
        <v>264</v>
      </c>
      <c r="E43" s="45"/>
    </row>
    <row r="44" spans="1:6" x14ac:dyDescent="0.25">
      <c r="A44" s="131" t="s">
        <v>23</v>
      </c>
      <c r="B44" s="175"/>
      <c r="C44" s="73" t="s">
        <v>265</v>
      </c>
      <c r="E44" s="45"/>
    </row>
    <row r="45" spans="1:6" x14ac:dyDescent="0.25">
      <c r="A45" s="131" t="s">
        <v>25</v>
      </c>
      <c r="B45" s="175"/>
      <c r="C45" s="73" t="s">
        <v>266</v>
      </c>
      <c r="E45" s="45"/>
    </row>
    <row r="46" spans="1:6" x14ac:dyDescent="0.25">
      <c r="A46" s="131" t="s">
        <v>27</v>
      </c>
      <c r="B46" s="175"/>
      <c r="C46" s="73" t="s">
        <v>267</v>
      </c>
      <c r="E46" s="45"/>
    </row>
    <row r="47" spans="1:6" x14ac:dyDescent="0.25">
      <c r="A47" s="131" t="s">
        <v>29</v>
      </c>
      <c r="B47" s="176" t="s">
        <v>268</v>
      </c>
      <c r="C47" s="73" t="s">
        <v>269</v>
      </c>
      <c r="E47" s="45"/>
    </row>
    <row r="48" spans="1:6" x14ac:dyDescent="0.25">
      <c r="A48" s="131" t="s">
        <v>270</v>
      </c>
      <c r="B48" s="176"/>
      <c r="C48" s="73" t="s">
        <v>271</v>
      </c>
      <c r="E48" s="45"/>
    </row>
    <row r="49" spans="1:6" x14ac:dyDescent="0.25">
      <c r="A49" s="131" t="s">
        <v>272</v>
      </c>
      <c r="B49" s="132" t="s">
        <v>273</v>
      </c>
      <c r="C49" s="73">
        <v>352059</v>
      </c>
      <c r="E49" s="45"/>
    </row>
    <row r="50" spans="1:6" x14ac:dyDescent="0.25">
      <c r="A50" s="131" t="s">
        <v>274</v>
      </c>
      <c r="B50" s="132" t="s">
        <v>275</v>
      </c>
      <c r="C50" s="73" t="s">
        <v>276</v>
      </c>
      <c r="E50" s="45"/>
    </row>
    <row r="51" spans="1:6" x14ac:dyDescent="0.25">
      <c r="A51" s="131" t="s">
        <v>277</v>
      </c>
      <c r="B51" s="132" t="s">
        <v>278</v>
      </c>
      <c r="C51" s="73" t="s">
        <v>279</v>
      </c>
      <c r="E51" s="45"/>
    </row>
    <row r="52" spans="1:6" x14ac:dyDescent="0.25">
      <c r="A52" s="126"/>
      <c r="B52" s="126"/>
      <c r="C52" s="126"/>
      <c r="D52" s="126"/>
    </row>
    <row r="53" spans="1:6" x14ac:dyDescent="0.25">
      <c r="A53" s="127" t="s">
        <v>280</v>
      </c>
      <c r="B53" s="126"/>
      <c r="C53" s="126"/>
      <c r="D53" s="126"/>
    </row>
    <row r="54" spans="1:6" x14ac:dyDescent="0.25">
      <c r="A54" s="127"/>
      <c r="B54" s="126"/>
      <c r="C54" s="126"/>
      <c r="D54" s="126"/>
    </row>
    <row r="55" spans="1:6" x14ac:dyDescent="0.25">
      <c r="A55" s="133" t="s">
        <v>281</v>
      </c>
      <c r="B55" s="134">
        <v>44903</v>
      </c>
      <c r="C55" s="135"/>
      <c r="D55" s="126"/>
    </row>
    <row r="56" spans="1:6" x14ac:dyDescent="0.25">
      <c r="A56" s="164" t="s">
        <v>282</v>
      </c>
      <c r="B56" s="165"/>
      <c r="C56" s="165"/>
      <c r="D56" s="165"/>
      <c r="E56" s="165"/>
      <c r="F56" s="166"/>
    </row>
    <row r="57" spans="1:6" x14ac:dyDescent="0.25">
      <c r="A57" s="136" t="s">
        <v>283</v>
      </c>
      <c r="B57" s="136" t="s">
        <v>284</v>
      </c>
      <c r="C57" s="136" t="s">
        <v>285</v>
      </c>
      <c r="D57" s="136" t="s">
        <v>68</v>
      </c>
      <c r="E57" s="136" t="s">
        <v>286</v>
      </c>
      <c r="F57" s="136" t="s">
        <v>287</v>
      </c>
    </row>
    <row r="58" spans="1:6" x14ac:dyDescent="0.25">
      <c r="A58" s="136" t="s">
        <v>288</v>
      </c>
      <c r="B58" s="73">
        <v>3000</v>
      </c>
      <c r="C58" s="73">
        <v>240</v>
      </c>
      <c r="D58" s="73">
        <f>B58/C58</f>
        <v>12.5</v>
      </c>
      <c r="E58" s="167">
        <v>15000</v>
      </c>
      <c r="F58" s="73">
        <f>E58/D58</f>
        <v>1200</v>
      </c>
    </row>
    <row r="59" spans="1:6" x14ac:dyDescent="0.25">
      <c r="A59" s="136" t="s">
        <v>289</v>
      </c>
      <c r="B59" s="73">
        <v>500</v>
      </c>
      <c r="C59" s="73">
        <v>5</v>
      </c>
      <c r="D59" s="73">
        <f>B59/C59</f>
        <v>100</v>
      </c>
      <c r="E59" s="167"/>
      <c r="F59" s="73">
        <f>E58/D59</f>
        <v>150</v>
      </c>
    </row>
    <row r="60" spans="1:6" x14ac:dyDescent="0.25">
      <c r="A60" s="136" t="s">
        <v>255</v>
      </c>
      <c r="B60" s="73">
        <v>100</v>
      </c>
      <c r="C60" s="73">
        <v>75</v>
      </c>
      <c r="D60" s="73">
        <f>B60/C60</f>
        <v>1.3333333333333333</v>
      </c>
      <c r="E60" s="167"/>
      <c r="F60" s="73">
        <f>E58/D60</f>
        <v>11250</v>
      </c>
    </row>
    <row r="61" spans="1:6" x14ac:dyDescent="0.25">
      <c r="A61" s="167"/>
      <c r="B61" s="167"/>
      <c r="C61" s="167"/>
      <c r="D61" s="167" t="s">
        <v>290</v>
      </c>
      <c r="E61" s="167"/>
      <c r="F61" s="73">
        <f>SUM(F58:F60)</f>
        <v>12600</v>
      </c>
    </row>
    <row r="62" spans="1:6" x14ac:dyDescent="0.25">
      <c r="A62" s="167"/>
      <c r="B62" s="167"/>
      <c r="C62" s="167"/>
      <c r="D62" s="167" t="s">
        <v>291</v>
      </c>
      <c r="E62" s="167"/>
      <c r="F62" s="73">
        <f>E58-F61</f>
        <v>2400</v>
      </c>
    </row>
    <row r="63" spans="1:6" x14ac:dyDescent="0.25">
      <c r="A63" s="167"/>
      <c r="B63" s="167"/>
      <c r="C63" s="167"/>
      <c r="D63" s="168" t="s">
        <v>292</v>
      </c>
      <c r="E63" s="168"/>
      <c r="F63" s="73">
        <f>F61+F62</f>
        <v>15000</v>
      </c>
    </row>
    <row r="64" spans="1:6" x14ac:dyDescent="0.25">
      <c r="A64" s="126"/>
      <c r="B64" s="126"/>
      <c r="C64" s="126"/>
      <c r="D64" s="126"/>
    </row>
    <row r="65" spans="1:4" x14ac:dyDescent="0.25">
      <c r="A65" s="137" t="s">
        <v>293</v>
      </c>
      <c r="B65" s="138">
        <v>44896</v>
      </c>
      <c r="C65" s="126"/>
      <c r="D65" s="126"/>
    </row>
    <row r="66" spans="1:4" x14ac:dyDescent="0.25">
      <c r="A66" s="126"/>
      <c r="B66" s="126"/>
      <c r="C66" s="126"/>
      <c r="D66" s="126"/>
    </row>
    <row r="67" spans="1:4" x14ac:dyDescent="0.25">
      <c r="A67" s="126"/>
      <c r="B67" s="126"/>
      <c r="C67" s="126"/>
      <c r="D67" s="126"/>
    </row>
    <row r="68" spans="1:4" x14ac:dyDescent="0.25">
      <c r="A68" s="126"/>
      <c r="B68" s="126"/>
      <c r="C68" s="126"/>
      <c r="D68" s="126"/>
    </row>
    <row r="69" spans="1:4" x14ac:dyDescent="0.25">
      <c r="A69" s="126"/>
      <c r="B69" s="126"/>
      <c r="C69" s="126"/>
      <c r="D69" s="126"/>
    </row>
    <row r="70" spans="1:4" x14ac:dyDescent="0.25">
      <c r="A70" s="126"/>
      <c r="B70" s="126"/>
      <c r="C70" s="126"/>
      <c r="D70" s="126"/>
    </row>
    <row r="71" spans="1:4" x14ac:dyDescent="0.25">
      <c r="A71" s="139" t="s">
        <v>294</v>
      </c>
      <c r="B71" s="126"/>
      <c r="C71" s="126"/>
      <c r="D71" s="126"/>
    </row>
    <row r="72" spans="1:4" x14ac:dyDescent="0.25">
      <c r="A72" s="140" t="s">
        <v>295</v>
      </c>
      <c r="B72" s="155" t="s">
        <v>296</v>
      </c>
      <c r="C72" s="126"/>
      <c r="D72" s="126"/>
    </row>
    <row r="73" spans="1:4" x14ac:dyDescent="0.25">
      <c r="A73" s="140" t="s">
        <v>297</v>
      </c>
      <c r="B73" s="156"/>
      <c r="C73" s="126"/>
      <c r="D73" s="126"/>
    </row>
    <row r="74" spans="1:4" x14ac:dyDescent="0.25">
      <c r="A74" s="140" t="s">
        <v>298</v>
      </c>
      <c r="B74" s="156"/>
      <c r="C74" s="126"/>
      <c r="D74" s="126"/>
    </row>
    <row r="75" spans="1:4" x14ac:dyDescent="0.25">
      <c r="A75" s="140" t="s">
        <v>299</v>
      </c>
      <c r="B75" s="156"/>
      <c r="C75" s="126"/>
      <c r="D75" s="126"/>
    </row>
    <row r="76" spans="1:4" x14ac:dyDescent="0.25">
      <c r="A76" s="140" t="s">
        <v>300</v>
      </c>
      <c r="B76" s="156"/>
      <c r="C76" s="126"/>
      <c r="D76" s="126"/>
    </row>
    <row r="77" spans="1:4" x14ac:dyDescent="0.25">
      <c r="A77" s="140" t="s">
        <v>301</v>
      </c>
      <c r="B77" s="156"/>
      <c r="C77" s="126"/>
      <c r="D77" s="126"/>
    </row>
    <row r="78" spans="1:4" x14ac:dyDescent="0.25">
      <c r="A78" s="140" t="s">
        <v>302</v>
      </c>
      <c r="B78" s="156"/>
      <c r="D78" s="126"/>
    </row>
    <row r="79" spans="1:4" x14ac:dyDescent="0.25">
      <c r="A79" s="90" t="s">
        <v>304</v>
      </c>
      <c r="B79" s="157"/>
      <c r="C79" s="126"/>
      <c r="D79" s="126"/>
    </row>
    <row r="80" spans="1:4" x14ac:dyDescent="0.25">
      <c r="A80" s="140" t="s">
        <v>303</v>
      </c>
      <c r="B80" s="73" t="s">
        <v>305</v>
      </c>
      <c r="C80" s="126"/>
      <c r="D80" s="126"/>
    </row>
    <row r="81" spans="1:4" x14ac:dyDescent="0.25">
      <c r="A81" s="126" t="s">
        <v>306</v>
      </c>
      <c r="B81" s="126">
        <v>17</v>
      </c>
      <c r="C81" s="126"/>
      <c r="D81" s="126"/>
    </row>
    <row r="83" spans="1:4" x14ac:dyDescent="0.25">
      <c r="A83" s="158" t="s">
        <v>307</v>
      </c>
      <c r="B83" s="158"/>
      <c r="C83" s="158"/>
      <c r="D83" s="158"/>
    </row>
    <row r="84" spans="1:4" x14ac:dyDescent="0.25">
      <c r="A84" s="159" t="s">
        <v>160</v>
      </c>
      <c r="B84" s="141"/>
      <c r="C84" s="141" t="s">
        <v>161</v>
      </c>
      <c r="D84" s="141" t="s">
        <v>162</v>
      </c>
    </row>
    <row r="85" spans="1:4" x14ac:dyDescent="0.25">
      <c r="A85" s="160"/>
      <c r="B85" s="141">
        <v>0</v>
      </c>
      <c r="C85" s="142" t="s">
        <v>163</v>
      </c>
      <c r="D85" s="141" t="s">
        <v>164</v>
      </c>
    </row>
    <row r="86" spans="1:4" ht="60" x14ac:dyDescent="0.25">
      <c r="A86" s="160"/>
      <c r="B86" s="141">
        <v>1</v>
      </c>
      <c r="C86" s="142" t="s">
        <v>165</v>
      </c>
      <c r="D86" s="141" t="s">
        <v>166</v>
      </c>
    </row>
    <row r="87" spans="1:4" ht="45" x14ac:dyDescent="0.25">
      <c r="A87" s="160"/>
      <c r="B87" s="141">
        <v>2</v>
      </c>
      <c r="C87" s="142" t="s">
        <v>167</v>
      </c>
      <c r="D87" s="141" t="s">
        <v>308</v>
      </c>
    </row>
    <row r="88" spans="1:4" ht="30" x14ac:dyDescent="0.25">
      <c r="A88" s="160"/>
      <c r="B88" s="141">
        <v>3</v>
      </c>
      <c r="C88" s="142" t="s">
        <v>168</v>
      </c>
      <c r="D88" s="141" t="s">
        <v>72</v>
      </c>
    </row>
    <row r="89" spans="1:4" ht="60" x14ac:dyDescent="0.25">
      <c r="A89" s="160"/>
      <c r="B89" s="141">
        <v>4</v>
      </c>
      <c r="C89" s="142" t="s">
        <v>169</v>
      </c>
      <c r="D89" s="143" t="s">
        <v>309</v>
      </c>
    </row>
    <row r="90" spans="1:4" ht="45" x14ac:dyDescent="0.25">
      <c r="A90" s="160"/>
      <c r="B90" s="141">
        <v>5</v>
      </c>
      <c r="C90" s="142" t="s">
        <v>170</v>
      </c>
      <c r="D90" s="141" t="s">
        <v>72</v>
      </c>
    </row>
    <row r="91" spans="1:4" ht="45" x14ac:dyDescent="0.25">
      <c r="A91" s="160"/>
      <c r="B91" s="141">
        <v>6</v>
      </c>
      <c r="C91" s="142" t="s">
        <v>173</v>
      </c>
      <c r="D91" s="141" t="s">
        <v>72</v>
      </c>
    </row>
    <row r="92" spans="1:4" ht="30" x14ac:dyDescent="0.25">
      <c r="A92" s="160"/>
      <c r="B92" s="141">
        <v>7</v>
      </c>
      <c r="C92" s="142" t="s">
        <v>171</v>
      </c>
      <c r="D92" s="141" t="s">
        <v>72</v>
      </c>
    </row>
    <row r="93" spans="1:4" ht="30" x14ac:dyDescent="0.25">
      <c r="A93" s="161"/>
      <c r="B93" s="141">
        <v>8</v>
      </c>
      <c r="C93" s="142" t="s">
        <v>172</v>
      </c>
      <c r="D93" s="141" t="s">
        <v>72</v>
      </c>
    </row>
    <row r="95" spans="1:4" x14ac:dyDescent="0.25">
      <c r="A95" s="162" t="s">
        <v>310</v>
      </c>
      <c r="B95" s="162"/>
      <c r="C95" s="162"/>
      <c r="D95" s="162"/>
    </row>
    <row r="96" spans="1:4" x14ac:dyDescent="0.25">
      <c r="A96" s="163" t="s">
        <v>160</v>
      </c>
      <c r="B96" s="141"/>
      <c r="C96" s="141" t="s">
        <v>161</v>
      </c>
      <c r="D96" s="141" t="s">
        <v>162</v>
      </c>
    </row>
    <row r="97" spans="1:4" ht="60" x14ac:dyDescent="0.25">
      <c r="A97" s="163"/>
      <c r="B97" s="141">
        <v>1</v>
      </c>
      <c r="C97" s="142" t="s">
        <v>311</v>
      </c>
      <c r="D97" s="141" t="s">
        <v>312</v>
      </c>
    </row>
    <row r="98" spans="1:4" ht="30" x14ac:dyDescent="0.25">
      <c r="A98" s="163"/>
      <c r="B98" s="141">
        <v>2</v>
      </c>
      <c r="C98" s="142" t="s">
        <v>313</v>
      </c>
      <c r="D98" s="141" t="s">
        <v>72</v>
      </c>
    </row>
    <row r="99" spans="1:4" ht="30" x14ac:dyDescent="0.25">
      <c r="A99" s="163"/>
      <c r="B99" s="141">
        <v>3</v>
      </c>
      <c r="C99" s="142" t="s">
        <v>314</v>
      </c>
      <c r="D99" s="141" t="s">
        <v>72</v>
      </c>
    </row>
    <row r="100" spans="1:4" ht="45" x14ac:dyDescent="0.25">
      <c r="A100" s="163"/>
      <c r="B100" s="141">
        <v>4</v>
      </c>
      <c r="C100" s="142" t="s">
        <v>315</v>
      </c>
      <c r="D100" s="141" t="s">
        <v>72</v>
      </c>
    </row>
    <row r="101" spans="1:4" ht="45" x14ac:dyDescent="0.25">
      <c r="A101" s="163"/>
      <c r="B101" s="141">
        <v>5</v>
      </c>
      <c r="C101" s="142" t="s">
        <v>173</v>
      </c>
      <c r="D101" s="141" t="s">
        <v>72</v>
      </c>
    </row>
    <row r="102" spans="1:4" ht="30" x14ac:dyDescent="0.25">
      <c r="A102" s="163"/>
      <c r="B102" s="141">
        <v>6</v>
      </c>
      <c r="C102" s="142" t="s">
        <v>171</v>
      </c>
      <c r="D102" s="141" t="s">
        <v>72</v>
      </c>
    </row>
    <row r="103" spans="1:4" ht="30" x14ac:dyDescent="0.25">
      <c r="A103" s="163"/>
      <c r="B103" s="141">
        <v>7</v>
      </c>
      <c r="C103" s="142" t="s">
        <v>172</v>
      </c>
      <c r="D103" s="141" t="s">
        <v>72</v>
      </c>
    </row>
  </sheetData>
  <mergeCells count="17">
    <mergeCell ref="B47:B48"/>
    <mergeCell ref="A5:F5"/>
    <mergeCell ref="E16:E24"/>
    <mergeCell ref="A28:A31"/>
    <mergeCell ref="A32:A35"/>
    <mergeCell ref="B43:B46"/>
    <mergeCell ref="A56:F56"/>
    <mergeCell ref="E58:E60"/>
    <mergeCell ref="A61:C63"/>
    <mergeCell ref="D61:E61"/>
    <mergeCell ref="D62:E62"/>
    <mergeCell ref="D63:E63"/>
    <mergeCell ref="B72:B79"/>
    <mergeCell ref="A83:D83"/>
    <mergeCell ref="A84:A93"/>
    <mergeCell ref="A95:D95"/>
    <mergeCell ref="A96:A10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23"/>
  <sheetViews>
    <sheetView topLeftCell="A106" zoomScale="85" zoomScaleNormal="85" zoomScaleSheetLayoutView="70" workbookViewId="0">
      <selection activeCell="H98" sqref="H98"/>
    </sheetView>
  </sheetViews>
  <sheetFormatPr defaultColWidth="8.5703125" defaultRowHeight="15" x14ac:dyDescent="0.25"/>
  <cols>
    <col min="1" max="2" width="22.140625" style="1" customWidth="1"/>
    <col min="3" max="4" width="17.85546875" style="1" customWidth="1"/>
    <col min="5" max="5" width="13.28515625" style="1" customWidth="1"/>
    <col min="6" max="6" width="20.85546875" style="42" customWidth="1"/>
    <col min="7" max="7" width="20.85546875" style="1" customWidth="1"/>
    <col min="8" max="9" width="16.28515625" style="1" customWidth="1"/>
    <col min="10" max="10" width="15.5703125" style="1" customWidth="1"/>
    <col min="11" max="11" width="31.5703125" style="1" customWidth="1"/>
    <col min="12" max="12" width="31" style="1" customWidth="1"/>
    <col min="13" max="13" width="18.85546875" style="1" customWidth="1"/>
    <col min="14" max="14" width="22.140625" style="1" customWidth="1"/>
    <col min="15" max="15" width="19.5703125" style="1" customWidth="1"/>
    <col min="16" max="16" width="11.5703125" style="1" customWidth="1"/>
    <col min="17" max="17" width="55.42578125" style="1" customWidth="1"/>
    <col min="18" max="19" width="17.5703125" style="1" customWidth="1"/>
    <col min="20" max="16384" width="8.5703125" style="1"/>
  </cols>
  <sheetData>
    <row r="1" spans="1:10" x14ac:dyDescent="0.25">
      <c r="D1" s="2"/>
      <c r="E1" s="2"/>
      <c r="F1" s="1"/>
      <c r="J1" s="61"/>
    </row>
    <row r="2" spans="1:10" x14ac:dyDescent="0.25">
      <c r="D2" s="2"/>
      <c r="E2" s="2"/>
      <c r="F2" s="1"/>
      <c r="J2" s="61"/>
    </row>
    <row r="3" spans="1:10" x14ac:dyDescent="0.25">
      <c r="D3" s="2"/>
      <c r="E3" s="2"/>
      <c r="F3" s="1"/>
    </row>
    <row r="4" spans="1:10" ht="15.75" thickBot="1" x14ac:dyDescent="0.3">
      <c r="A4" s="4"/>
      <c r="B4" s="4"/>
      <c r="C4" s="4"/>
      <c r="D4" s="5"/>
      <c r="E4" s="5"/>
      <c r="F4" s="4"/>
      <c r="G4" s="6"/>
      <c r="H4" s="6"/>
      <c r="I4" s="6"/>
    </row>
    <row r="5" spans="1:10" x14ac:dyDescent="0.25">
      <c r="A5" s="177"/>
      <c r="B5" s="177"/>
      <c r="C5" s="177"/>
      <c r="D5" s="177"/>
      <c r="E5" s="177"/>
      <c r="F5" s="177"/>
      <c r="G5" s="62"/>
      <c r="H5" s="62"/>
      <c r="I5" s="62"/>
    </row>
    <row r="6" spans="1:10" x14ac:dyDescent="0.25">
      <c r="A6" s="7" t="s">
        <v>0</v>
      </c>
      <c r="B6" s="1" t="s">
        <v>174</v>
      </c>
    </row>
    <row r="7" spans="1:10" x14ac:dyDescent="0.25">
      <c r="A7" s="7" t="s">
        <v>1</v>
      </c>
      <c r="B7" s="2" t="s">
        <v>342</v>
      </c>
    </row>
    <row r="8" spans="1:10" x14ac:dyDescent="0.25">
      <c r="A8" s="7" t="s">
        <v>2</v>
      </c>
      <c r="B8" s="114" t="s">
        <v>316</v>
      </c>
    </row>
    <row r="9" spans="1:10" x14ac:dyDescent="0.25">
      <c r="A9" s="7" t="s">
        <v>3</v>
      </c>
      <c r="B9" s="115">
        <v>44903</v>
      </c>
    </row>
    <row r="10" spans="1:10" x14ac:dyDescent="0.25">
      <c r="A10" s="7" t="s">
        <v>4</v>
      </c>
      <c r="B10" s="2" t="s">
        <v>341</v>
      </c>
    </row>
    <row r="11" spans="1:10" x14ac:dyDescent="0.25">
      <c r="A11" s="7"/>
    </row>
    <row r="12" spans="1:10" ht="30" customHeight="1" x14ac:dyDescent="0.25">
      <c r="A12" s="8" t="s">
        <v>5</v>
      </c>
      <c r="B12" s="43"/>
      <c r="C12" s="43"/>
      <c r="D12" s="43"/>
      <c r="E12" s="43"/>
      <c r="F12" s="43"/>
      <c r="G12" s="43"/>
      <c r="H12" s="43"/>
      <c r="I12" s="43"/>
      <c r="J12" s="43"/>
    </row>
    <row r="14" spans="1:10" x14ac:dyDescent="0.25">
      <c r="A14" s="9" t="s">
        <v>6</v>
      </c>
    </row>
    <row r="15" spans="1:10" ht="45" x14ac:dyDescent="0.25">
      <c r="A15" s="144" t="s">
        <v>7</v>
      </c>
      <c r="B15" s="145" t="s">
        <v>74</v>
      </c>
      <c r="C15" s="145" t="s">
        <v>75</v>
      </c>
      <c r="D15" s="145" t="s">
        <v>8</v>
      </c>
      <c r="E15" s="145" t="s">
        <v>9</v>
      </c>
      <c r="G15" s="44"/>
    </row>
    <row r="16" spans="1:10" ht="15.75" customHeight="1" x14ac:dyDescent="0.25">
      <c r="A16" s="79" t="s">
        <v>73</v>
      </c>
      <c r="B16" s="80" t="s">
        <v>79</v>
      </c>
      <c r="C16" s="80">
        <v>200360024</v>
      </c>
      <c r="D16" s="146">
        <v>44965</v>
      </c>
      <c r="E16" s="178" t="s">
        <v>80</v>
      </c>
      <c r="F16" s="1"/>
    </row>
    <row r="17" spans="1:8" x14ac:dyDescent="0.25">
      <c r="A17" s="79" t="s">
        <v>82</v>
      </c>
      <c r="B17" s="80" t="s">
        <v>83</v>
      </c>
      <c r="C17" s="80">
        <v>13030253</v>
      </c>
      <c r="D17" s="91">
        <v>45050</v>
      </c>
      <c r="E17" s="178"/>
      <c r="F17" s="1"/>
    </row>
    <row r="18" spans="1:8" x14ac:dyDescent="0.25">
      <c r="A18" s="79" t="s">
        <v>11</v>
      </c>
      <c r="B18" s="80" t="s">
        <v>87</v>
      </c>
      <c r="C18" s="80" t="s">
        <v>88</v>
      </c>
      <c r="D18" s="146">
        <v>45269</v>
      </c>
      <c r="E18" s="178"/>
      <c r="F18" s="1"/>
    </row>
    <row r="19" spans="1:8" x14ac:dyDescent="0.25">
      <c r="A19" s="79" t="s">
        <v>89</v>
      </c>
      <c r="B19" s="147" t="s">
        <v>84</v>
      </c>
      <c r="C19" s="147" t="s">
        <v>85</v>
      </c>
      <c r="D19" s="91">
        <v>45069</v>
      </c>
      <c r="E19" s="178"/>
      <c r="F19" s="1"/>
    </row>
    <row r="20" spans="1:8" x14ac:dyDescent="0.25">
      <c r="A20" s="79" t="s">
        <v>81</v>
      </c>
      <c r="B20" s="80" t="s">
        <v>86</v>
      </c>
      <c r="C20" s="80" t="s">
        <v>90</v>
      </c>
      <c r="D20" s="91">
        <v>45269</v>
      </c>
      <c r="E20" s="178"/>
      <c r="F20" s="1"/>
    </row>
    <row r="21" spans="1:8" x14ac:dyDescent="0.25">
      <c r="A21" s="79" t="s">
        <v>12</v>
      </c>
      <c r="B21" s="80" t="s">
        <v>91</v>
      </c>
      <c r="C21" s="80" t="s">
        <v>317</v>
      </c>
      <c r="D21" s="91">
        <v>45269</v>
      </c>
      <c r="E21" s="178"/>
      <c r="F21" s="1"/>
      <c r="G21" s="52"/>
      <c r="H21" s="52"/>
    </row>
    <row r="22" spans="1:8" ht="15" customHeight="1" x14ac:dyDescent="0.25">
      <c r="A22" s="79" t="s">
        <v>11</v>
      </c>
      <c r="B22" s="80" t="s">
        <v>96</v>
      </c>
      <c r="C22" s="80" t="s">
        <v>97</v>
      </c>
      <c r="D22" s="91">
        <v>45069</v>
      </c>
      <c r="E22" s="178" t="s">
        <v>98</v>
      </c>
      <c r="F22" s="1"/>
      <c r="G22" s="52"/>
      <c r="H22" s="52"/>
    </row>
    <row r="23" spans="1:8" x14ac:dyDescent="0.25">
      <c r="A23" s="79" t="s">
        <v>99</v>
      </c>
      <c r="B23" s="80" t="s">
        <v>100</v>
      </c>
      <c r="C23" s="80" t="s">
        <v>101</v>
      </c>
      <c r="D23" s="91">
        <v>45069</v>
      </c>
      <c r="E23" s="178"/>
      <c r="F23" s="1"/>
      <c r="G23" s="52"/>
      <c r="H23" s="52"/>
    </row>
    <row r="24" spans="1:8" x14ac:dyDescent="0.25">
      <c r="A24" s="79" t="s">
        <v>81</v>
      </c>
      <c r="B24" s="80" t="s">
        <v>102</v>
      </c>
      <c r="C24" s="80" t="s">
        <v>103</v>
      </c>
      <c r="D24" s="91">
        <v>45069</v>
      </c>
      <c r="E24" s="178"/>
      <c r="F24" s="1"/>
      <c r="G24" s="52"/>
      <c r="H24" s="52"/>
    </row>
    <row r="25" spans="1:8" x14ac:dyDescent="0.25">
      <c r="A25" s="79" t="s">
        <v>12</v>
      </c>
      <c r="B25" s="80" t="s">
        <v>104</v>
      </c>
      <c r="C25" s="80" t="s">
        <v>105</v>
      </c>
      <c r="D25" s="91">
        <v>45069</v>
      </c>
      <c r="E25" s="178"/>
      <c r="F25" s="1"/>
      <c r="G25" s="52"/>
      <c r="H25" s="52"/>
    </row>
    <row r="26" spans="1:8" ht="30" x14ac:dyDescent="0.25">
      <c r="A26" s="79" t="s">
        <v>92</v>
      </c>
      <c r="B26" s="80" t="s">
        <v>93</v>
      </c>
      <c r="C26" s="80" t="s">
        <v>94</v>
      </c>
      <c r="D26" s="91">
        <v>44331</v>
      </c>
      <c r="E26" s="178" t="s">
        <v>13</v>
      </c>
      <c r="F26" s="1"/>
    </row>
    <row r="27" spans="1:8" x14ac:dyDescent="0.25">
      <c r="A27" s="79" t="s">
        <v>107</v>
      </c>
      <c r="B27" s="80" t="s">
        <v>108</v>
      </c>
      <c r="C27" s="80" t="s">
        <v>109</v>
      </c>
      <c r="D27" s="80" t="s">
        <v>10</v>
      </c>
      <c r="E27" s="178"/>
      <c r="F27" s="1"/>
      <c r="G27" s="52"/>
      <c r="H27" s="52"/>
    </row>
    <row r="28" spans="1:8" x14ac:dyDescent="0.25">
      <c r="G28" s="52"/>
      <c r="H28" s="52"/>
    </row>
    <row r="29" spans="1:8" x14ac:dyDescent="0.25">
      <c r="A29" s="9" t="s">
        <v>14</v>
      </c>
      <c r="G29" s="52"/>
      <c r="H29" s="52"/>
    </row>
    <row r="30" spans="1:8" ht="60" x14ac:dyDescent="0.25">
      <c r="A30" s="65" t="s">
        <v>7</v>
      </c>
      <c r="B30" s="65" t="s">
        <v>15</v>
      </c>
      <c r="C30" s="65" t="s">
        <v>16</v>
      </c>
      <c r="D30" s="65" t="s">
        <v>17</v>
      </c>
      <c r="E30" s="65" t="s">
        <v>18</v>
      </c>
      <c r="F30" s="1"/>
      <c r="G30" s="52"/>
      <c r="H30" s="52"/>
    </row>
    <row r="31" spans="1:8" x14ac:dyDescent="0.25">
      <c r="A31" s="79" t="s">
        <v>121</v>
      </c>
      <c r="B31" s="80" t="s">
        <v>95</v>
      </c>
      <c r="C31" s="82" t="s">
        <v>72</v>
      </c>
      <c r="D31" s="82">
        <v>106704926</v>
      </c>
      <c r="E31" s="85">
        <v>44770</v>
      </c>
      <c r="F31" s="1"/>
      <c r="G31" s="52"/>
      <c r="H31" s="52"/>
    </row>
    <row r="32" spans="1:8" x14ac:dyDescent="0.25">
      <c r="A32" s="79" t="s">
        <v>122</v>
      </c>
      <c r="B32" s="80" t="s">
        <v>95</v>
      </c>
      <c r="C32" s="82" t="s">
        <v>72</v>
      </c>
      <c r="D32" s="82">
        <v>106704927</v>
      </c>
      <c r="E32" s="85">
        <v>44770</v>
      </c>
      <c r="F32" s="1"/>
      <c r="G32" s="52"/>
      <c r="H32" s="52"/>
    </row>
    <row r="33" spans="1:8" x14ac:dyDescent="0.25">
      <c r="A33" s="83" t="s">
        <v>318</v>
      </c>
      <c r="B33" s="82" t="s">
        <v>95</v>
      </c>
      <c r="C33" s="82" t="s">
        <v>72</v>
      </c>
      <c r="D33" s="82">
        <v>106928917</v>
      </c>
      <c r="E33" s="85">
        <v>44812</v>
      </c>
      <c r="F33" s="1"/>
      <c r="G33" s="52"/>
      <c r="H33" s="52"/>
    </row>
    <row r="34" spans="1:8" x14ac:dyDescent="0.25">
      <c r="A34" s="79" t="s">
        <v>319</v>
      </c>
      <c r="B34" s="80" t="s">
        <v>95</v>
      </c>
      <c r="C34" s="80" t="s">
        <v>72</v>
      </c>
      <c r="D34" s="80">
        <v>106928915</v>
      </c>
      <c r="E34" s="91">
        <v>44812</v>
      </c>
      <c r="F34" s="1"/>
      <c r="G34" s="52"/>
      <c r="H34" s="52"/>
    </row>
    <row r="35" spans="1:8" x14ac:dyDescent="0.25">
      <c r="A35" s="79" t="s">
        <v>320</v>
      </c>
      <c r="B35" s="80" t="s">
        <v>95</v>
      </c>
      <c r="C35" s="80" t="s">
        <v>72</v>
      </c>
      <c r="D35" s="80">
        <v>106928916</v>
      </c>
      <c r="E35" s="91">
        <v>44812</v>
      </c>
      <c r="F35" s="1"/>
      <c r="G35" s="52"/>
      <c r="H35" s="52"/>
    </row>
    <row r="36" spans="1:8" x14ac:dyDescent="0.25">
      <c r="A36" s="79" t="s">
        <v>129</v>
      </c>
      <c r="B36" s="80" t="s">
        <v>95</v>
      </c>
      <c r="C36" s="80" t="s">
        <v>72</v>
      </c>
      <c r="D36" s="80">
        <v>106704929</v>
      </c>
      <c r="E36" s="91">
        <v>44770</v>
      </c>
      <c r="F36" s="1"/>
      <c r="G36" s="52"/>
      <c r="H36" s="52"/>
    </row>
    <row r="37" spans="1:8" ht="30" x14ac:dyDescent="0.25">
      <c r="A37" s="79" t="s">
        <v>110</v>
      </c>
      <c r="B37" s="80" t="s">
        <v>111</v>
      </c>
      <c r="C37" s="80" t="s">
        <v>10</v>
      </c>
      <c r="D37" s="80" t="s">
        <v>112</v>
      </c>
      <c r="E37" s="80" t="s">
        <v>113</v>
      </c>
      <c r="F37" s="1"/>
      <c r="G37" s="52"/>
      <c r="H37" s="52"/>
    </row>
    <row r="38" spans="1:8" x14ac:dyDescent="0.25">
      <c r="A38" s="79" t="s">
        <v>76</v>
      </c>
      <c r="B38" s="80" t="s">
        <v>77</v>
      </c>
      <c r="C38" s="80">
        <v>163041698</v>
      </c>
      <c r="D38" s="80">
        <v>1039498</v>
      </c>
      <c r="E38" s="80" t="s">
        <v>10</v>
      </c>
      <c r="F38" s="1"/>
      <c r="G38" s="52"/>
      <c r="H38" s="52"/>
    </row>
    <row r="39" spans="1:8" ht="23.25" customHeight="1" x14ac:dyDescent="0.25">
      <c r="A39" s="48"/>
      <c r="B39" s="48"/>
      <c r="C39" s="49"/>
      <c r="D39" s="49"/>
      <c r="E39" s="49"/>
      <c r="F39" s="49"/>
      <c r="G39" s="52"/>
      <c r="H39" s="52"/>
    </row>
    <row r="40" spans="1:8" ht="23.25" customHeight="1" x14ac:dyDescent="0.25">
      <c r="A40" s="38" t="s">
        <v>67</v>
      </c>
      <c r="B40" s="48"/>
      <c r="C40" s="49"/>
      <c r="D40" s="49"/>
      <c r="E40" s="49"/>
      <c r="F40" s="49"/>
      <c r="G40" s="52"/>
      <c r="H40" s="52"/>
    </row>
    <row r="41" spans="1:8" ht="30" customHeight="1" x14ac:dyDescent="0.25">
      <c r="A41" s="66" t="s">
        <v>7</v>
      </c>
      <c r="B41" s="65" t="s">
        <v>15</v>
      </c>
      <c r="C41" s="65" t="s">
        <v>16</v>
      </c>
      <c r="D41" s="65" t="s">
        <v>17</v>
      </c>
      <c r="E41" s="65" t="s">
        <v>18</v>
      </c>
      <c r="F41" s="1"/>
      <c r="G41" s="52"/>
      <c r="H41" s="52"/>
    </row>
    <row r="42" spans="1:8" ht="30" customHeight="1" x14ac:dyDescent="0.25">
      <c r="A42" s="117" t="s">
        <v>321</v>
      </c>
      <c r="B42" s="148" t="s">
        <v>72</v>
      </c>
      <c r="C42" s="148" t="s">
        <v>72</v>
      </c>
      <c r="D42" s="148" t="s">
        <v>72</v>
      </c>
      <c r="E42" s="91">
        <v>44902</v>
      </c>
      <c r="F42" s="1"/>
      <c r="G42" s="52"/>
      <c r="H42" s="52"/>
    </row>
    <row r="43" spans="1:8" ht="30" customHeight="1" x14ac:dyDescent="0.25">
      <c r="A43" s="117" t="s">
        <v>322</v>
      </c>
      <c r="B43" s="148" t="s">
        <v>72</v>
      </c>
      <c r="C43" s="148" t="s">
        <v>72</v>
      </c>
      <c r="D43" s="148" t="s">
        <v>72</v>
      </c>
      <c r="E43" s="91">
        <v>44902</v>
      </c>
      <c r="F43" s="1"/>
      <c r="G43" s="52"/>
      <c r="H43" s="52"/>
    </row>
    <row r="44" spans="1:8" ht="30" customHeight="1" x14ac:dyDescent="0.25">
      <c r="A44" s="117" t="s">
        <v>323</v>
      </c>
      <c r="B44" s="148" t="s">
        <v>72</v>
      </c>
      <c r="C44" s="148" t="s">
        <v>72</v>
      </c>
      <c r="D44" s="148" t="s">
        <v>72</v>
      </c>
      <c r="E44" s="91">
        <v>44902</v>
      </c>
      <c r="F44" s="1"/>
      <c r="G44" s="52"/>
      <c r="H44" s="52"/>
    </row>
    <row r="45" spans="1:8" ht="30" customHeight="1" x14ac:dyDescent="0.25">
      <c r="A45" s="117" t="s">
        <v>324</v>
      </c>
      <c r="B45" s="148" t="s">
        <v>72</v>
      </c>
      <c r="C45" s="148" t="s">
        <v>72</v>
      </c>
      <c r="D45" s="148" t="s">
        <v>72</v>
      </c>
      <c r="E45" s="91">
        <v>44902</v>
      </c>
      <c r="F45" s="1"/>
      <c r="G45" s="52"/>
      <c r="H45" s="52"/>
    </row>
    <row r="46" spans="1:8" ht="30" customHeight="1" x14ac:dyDescent="0.25">
      <c r="A46" s="117" t="s">
        <v>325</v>
      </c>
      <c r="B46" s="148" t="s">
        <v>72</v>
      </c>
      <c r="C46" s="148" t="s">
        <v>72</v>
      </c>
      <c r="D46" s="148" t="s">
        <v>72</v>
      </c>
      <c r="E46" s="91">
        <v>44902</v>
      </c>
      <c r="F46" s="1"/>
      <c r="G46" s="52"/>
      <c r="H46" s="52"/>
    </row>
    <row r="47" spans="1:8" ht="30" customHeight="1" x14ac:dyDescent="0.25">
      <c r="A47" s="117" t="s">
        <v>326</v>
      </c>
      <c r="B47" s="148" t="s">
        <v>72</v>
      </c>
      <c r="C47" s="148" t="s">
        <v>72</v>
      </c>
      <c r="D47" s="148" t="s">
        <v>72</v>
      </c>
      <c r="E47" s="91">
        <v>44902</v>
      </c>
      <c r="F47" s="1"/>
      <c r="G47" s="52"/>
      <c r="H47" s="52"/>
    </row>
    <row r="48" spans="1:8" ht="30" customHeight="1" x14ac:dyDescent="0.25">
      <c r="A48" s="117" t="s">
        <v>327</v>
      </c>
      <c r="B48" s="148" t="s">
        <v>72</v>
      </c>
      <c r="C48" s="148" t="s">
        <v>72</v>
      </c>
      <c r="D48" s="148" t="s">
        <v>72</v>
      </c>
      <c r="E48" s="91">
        <v>44902</v>
      </c>
      <c r="F48" s="1"/>
      <c r="G48" s="52"/>
      <c r="H48" s="52"/>
    </row>
    <row r="49" spans="1:14" ht="30" customHeight="1" x14ac:dyDescent="0.25">
      <c r="A49" s="117" t="s">
        <v>328</v>
      </c>
      <c r="B49" s="148" t="s">
        <v>72</v>
      </c>
      <c r="C49" s="148" t="s">
        <v>72</v>
      </c>
      <c r="D49" s="148" t="s">
        <v>72</v>
      </c>
      <c r="E49" s="91">
        <v>44902</v>
      </c>
      <c r="F49" s="1"/>
      <c r="G49" s="52"/>
      <c r="H49" s="52"/>
    </row>
    <row r="50" spans="1:14" ht="30" customHeight="1" x14ac:dyDescent="0.25">
      <c r="A50" s="117" t="s">
        <v>329</v>
      </c>
      <c r="B50" s="148" t="s">
        <v>72</v>
      </c>
      <c r="C50" s="148" t="s">
        <v>72</v>
      </c>
      <c r="D50" s="148" t="s">
        <v>72</v>
      </c>
      <c r="E50" s="91">
        <v>44902</v>
      </c>
      <c r="F50" s="1"/>
      <c r="G50" s="52"/>
      <c r="H50" s="52"/>
    </row>
    <row r="51" spans="1:14" ht="30" customHeight="1" x14ac:dyDescent="0.25">
      <c r="A51" s="117" t="s">
        <v>330</v>
      </c>
      <c r="B51" s="148" t="s">
        <v>72</v>
      </c>
      <c r="C51" s="148" t="s">
        <v>72</v>
      </c>
      <c r="D51" s="148" t="s">
        <v>72</v>
      </c>
      <c r="E51" s="91">
        <v>44902</v>
      </c>
      <c r="F51" s="1"/>
      <c r="G51" s="52"/>
      <c r="H51" s="52"/>
    </row>
    <row r="52" spans="1:14" ht="30" customHeight="1" x14ac:dyDescent="0.25">
      <c r="A52" s="117" t="s">
        <v>331</v>
      </c>
      <c r="B52" s="148" t="s">
        <v>72</v>
      </c>
      <c r="C52" s="148" t="s">
        <v>72</v>
      </c>
      <c r="D52" s="148" t="s">
        <v>72</v>
      </c>
      <c r="E52" s="91">
        <v>44902</v>
      </c>
      <c r="F52" s="1"/>
      <c r="G52" s="52"/>
      <c r="H52" s="52"/>
    </row>
    <row r="53" spans="1:14" ht="30" customHeight="1" x14ac:dyDescent="0.25">
      <c r="A53" s="117" t="s">
        <v>332</v>
      </c>
      <c r="B53" s="148" t="s">
        <v>72</v>
      </c>
      <c r="C53" s="148" t="s">
        <v>72</v>
      </c>
      <c r="D53" s="148" t="s">
        <v>72</v>
      </c>
      <c r="E53" s="91">
        <v>44902</v>
      </c>
      <c r="F53" s="1"/>
      <c r="G53" s="52"/>
      <c r="H53" s="52"/>
    </row>
    <row r="54" spans="1:14" ht="23.25" customHeight="1" x14ac:dyDescent="0.25">
      <c r="A54" s="117" t="s">
        <v>333</v>
      </c>
      <c r="B54" s="148" t="s">
        <v>72</v>
      </c>
      <c r="C54" s="148" t="s">
        <v>72</v>
      </c>
      <c r="D54" s="148" t="s">
        <v>72</v>
      </c>
      <c r="E54" s="91">
        <v>44902</v>
      </c>
      <c r="F54" s="1"/>
      <c r="G54" s="52"/>
      <c r="H54" s="52"/>
    </row>
    <row r="55" spans="1:14" ht="23.25" customHeight="1" x14ac:dyDescent="0.25">
      <c r="A55" s="117" t="s">
        <v>334</v>
      </c>
      <c r="B55" s="148" t="s">
        <v>72</v>
      </c>
      <c r="C55" s="148" t="s">
        <v>72</v>
      </c>
      <c r="D55" s="148" t="s">
        <v>72</v>
      </c>
      <c r="E55" s="91">
        <v>44902</v>
      </c>
      <c r="F55" s="1"/>
      <c r="G55" s="52"/>
      <c r="H55" s="52"/>
    </row>
    <row r="56" spans="1:14" ht="23.25" customHeight="1" x14ac:dyDescent="0.25">
      <c r="A56" s="117" t="s">
        <v>335</v>
      </c>
      <c r="B56" s="148" t="s">
        <v>72</v>
      </c>
      <c r="C56" s="148" t="s">
        <v>72</v>
      </c>
      <c r="D56" s="148" t="s">
        <v>72</v>
      </c>
      <c r="E56" s="91">
        <v>44902</v>
      </c>
      <c r="F56" s="1"/>
      <c r="G56" s="52"/>
      <c r="H56" s="52"/>
    </row>
    <row r="57" spans="1:14" ht="23.25" customHeight="1" x14ac:dyDescent="0.25">
      <c r="A57" s="117" t="s">
        <v>336</v>
      </c>
      <c r="B57" s="148" t="s">
        <v>72</v>
      </c>
      <c r="C57" s="148" t="s">
        <v>72</v>
      </c>
      <c r="D57" s="148" t="s">
        <v>72</v>
      </c>
      <c r="E57" s="91">
        <v>44902</v>
      </c>
      <c r="F57" s="1"/>
      <c r="G57" s="52"/>
      <c r="H57" s="52"/>
    </row>
    <row r="58" spans="1:14" ht="23.25" customHeight="1" x14ac:dyDescent="0.25">
      <c r="F58" s="1"/>
      <c r="G58" s="52"/>
      <c r="H58" s="52"/>
    </row>
    <row r="59" spans="1:14" ht="23.25" customHeight="1" x14ac:dyDescent="0.25">
      <c r="A59" s="70" t="s">
        <v>19</v>
      </c>
      <c r="B59" s="50"/>
      <c r="C59" s="50"/>
      <c r="D59" s="50"/>
      <c r="E59" s="50"/>
      <c r="F59" s="1"/>
      <c r="G59" s="52"/>
      <c r="H59" s="52"/>
    </row>
    <row r="60" spans="1:14" ht="23.25" customHeight="1" x14ac:dyDescent="0.25">
      <c r="A60" s="86" t="s">
        <v>7</v>
      </c>
      <c r="B60" s="86" t="s">
        <v>15</v>
      </c>
      <c r="C60" s="86" t="s">
        <v>16</v>
      </c>
      <c r="D60" s="50"/>
      <c r="E60" s="14"/>
      <c r="F60" s="1"/>
      <c r="G60" s="52"/>
      <c r="H60" s="52"/>
    </row>
    <row r="61" spans="1:14" ht="21" customHeight="1" x14ac:dyDescent="0.25">
      <c r="A61" s="131" t="s">
        <v>20</v>
      </c>
      <c r="B61" s="175" t="s">
        <v>21</v>
      </c>
      <c r="C61" s="73" t="s">
        <v>22</v>
      </c>
      <c r="D61" s="50"/>
      <c r="E61" s="53"/>
      <c r="F61" s="1"/>
      <c r="G61" s="52"/>
      <c r="H61" s="52"/>
    </row>
    <row r="62" spans="1:14" ht="23.25" customHeight="1" x14ac:dyDescent="0.25">
      <c r="A62" s="131" t="s">
        <v>23</v>
      </c>
      <c r="B62" s="175"/>
      <c r="C62" s="73" t="s">
        <v>24</v>
      </c>
      <c r="D62" s="50"/>
      <c r="E62" s="53"/>
      <c r="F62" s="51"/>
    </row>
    <row r="63" spans="1:14" x14ac:dyDescent="0.25">
      <c r="A63" s="131" t="s">
        <v>25</v>
      </c>
      <c r="B63" s="175"/>
      <c r="C63" s="73" t="s">
        <v>26</v>
      </c>
      <c r="D63" s="50"/>
      <c r="E63" s="53"/>
      <c r="F63" s="14"/>
      <c r="M63" s="52"/>
      <c r="N63" s="52"/>
    </row>
    <row r="64" spans="1:14" x14ac:dyDescent="0.25">
      <c r="A64" s="131" t="s">
        <v>27</v>
      </c>
      <c r="B64" s="175"/>
      <c r="C64" s="73" t="s">
        <v>28</v>
      </c>
      <c r="D64" s="50"/>
      <c r="E64" s="53"/>
      <c r="F64" s="16"/>
      <c r="M64" s="52"/>
      <c r="N64" s="52"/>
    </row>
    <row r="65" spans="1:14" x14ac:dyDescent="0.25">
      <c r="A65" s="131" t="s">
        <v>29</v>
      </c>
      <c r="B65" s="132" t="s">
        <v>268</v>
      </c>
      <c r="C65" s="149" t="s">
        <v>269</v>
      </c>
      <c r="D65" s="50"/>
      <c r="E65" s="53"/>
      <c r="F65" s="16"/>
      <c r="M65" s="52"/>
      <c r="N65" s="52"/>
    </row>
    <row r="66" spans="1:14" ht="60" x14ac:dyDescent="0.25">
      <c r="A66" s="150" t="s">
        <v>116</v>
      </c>
      <c r="B66" s="151" t="s">
        <v>117</v>
      </c>
      <c r="C66" s="113" t="s">
        <v>118</v>
      </c>
      <c r="D66" s="50"/>
      <c r="E66" s="53"/>
      <c r="F66" s="16"/>
      <c r="M66" s="52"/>
      <c r="N66" s="52"/>
    </row>
    <row r="67" spans="1:14" x14ac:dyDescent="0.25">
      <c r="A67" s="150" t="s">
        <v>119</v>
      </c>
      <c r="B67" s="151" t="s">
        <v>117</v>
      </c>
      <c r="C67" s="113" t="s">
        <v>120</v>
      </c>
      <c r="D67" s="50"/>
      <c r="E67" s="53"/>
      <c r="F67" s="16"/>
      <c r="J67" s="54"/>
      <c r="M67" s="52"/>
      <c r="N67" s="52"/>
    </row>
    <row r="68" spans="1:14" x14ac:dyDescent="0.25">
      <c r="A68" s="55"/>
      <c r="B68" s="55"/>
      <c r="C68" s="16"/>
      <c r="D68" s="16"/>
      <c r="E68" s="53"/>
      <c r="F68" s="16"/>
      <c r="J68" s="54"/>
      <c r="M68" s="52"/>
      <c r="N68" s="52"/>
    </row>
    <row r="69" spans="1:14" ht="15" customHeight="1" x14ac:dyDescent="0.25">
      <c r="A69" s="63" t="s">
        <v>32</v>
      </c>
      <c r="F69" s="16"/>
      <c r="J69" s="54"/>
      <c r="K69" s="6"/>
      <c r="L69" s="6"/>
      <c r="M69" s="6"/>
    </row>
    <row r="70" spans="1:14" x14ac:dyDescent="0.25">
      <c r="A70" s="87" t="s">
        <v>48</v>
      </c>
      <c r="B70" s="88"/>
      <c r="C70" s="88"/>
      <c r="D70" s="88"/>
      <c r="E70" s="88"/>
      <c r="F70" s="88"/>
      <c r="G70" s="89"/>
    </row>
    <row r="71" spans="1:14" x14ac:dyDescent="0.25">
      <c r="A71" s="46" t="s">
        <v>14</v>
      </c>
      <c r="B71" s="46" t="s">
        <v>49</v>
      </c>
      <c r="C71" s="46" t="s">
        <v>50</v>
      </c>
      <c r="D71" s="46" t="s">
        <v>68</v>
      </c>
      <c r="E71" s="46" t="s">
        <v>69</v>
      </c>
      <c r="F71" s="46" t="s">
        <v>70</v>
      </c>
      <c r="G71" s="56" t="s">
        <v>71</v>
      </c>
    </row>
    <row r="72" spans="1:14" ht="23.25" customHeight="1" x14ac:dyDescent="0.25">
      <c r="A72" s="47" t="s">
        <v>78</v>
      </c>
      <c r="B72" s="46">
        <v>100</v>
      </c>
      <c r="C72" s="46">
        <v>10</v>
      </c>
      <c r="D72" s="46">
        <f>B72/C72</f>
        <v>10</v>
      </c>
      <c r="E72" s="40">
        <v>10</v>
      </c>
      <c r="F72" s="46">
        <v>90</v>
      </c>
      <c r="G72" s="56">
        <f>SUM(E72:F72)</f>
        <v>100</v>
      </c>
    </row>
    <row r="73" spans="1:14" ht="23.25" customHeight="1" x14ac:dyDescent="0.25">
      <c r="A73" s="41"/>
      <c r="B73" s="41"/>
      <c r="C73" s="41"/>
      <c r="D73" s="41"/>
      <c r="E73" s="41"/>
      <c r="F73" s="41"/>
    </row>
    <row r="74" spans="1:14" ht="23.25" customHeight="1" x14ac:dyDescent="0.25">
      <c r="A74" s="193" t="s">
        <v>337</v>
      </c>
      <c r="B74" s="194"/>
      <c r="C74" s="194"/>
      <c r="D74" s="195"/>
      <c r="F74" s="1"/>
    </row>
    <row r="75" spans="1:14" ht="33" customHeight="1" x14ac:dyDescent="0.25">
      <c r="A75" s="196" t="s">
        <v>30</v>
      </c>
      <c r="B75" s="196"/>
      <c r="C75" s="93" t="s">
        <v>31</v>
      </c>
      <c r="D75" s="93">
        <v>37</v>
      </c>
      <c r="F75" s="1"/>
    </row>
    <row r="76" spans="1:14" ht="24" customHeight="1" x14ac:dyDescent="0.25">
      <c r="A76" s="197" t="s">
        <v>110</v>
      </c>
      <c r="B76" s="198"/>
      <c r="C76" s="94">
        <v>10</v>
      </c>
      <c r="D76" s="95">
        <f>C76*D75</f>
        <v>370</v>
      </c>
      <c r="F76" s="1"/>
    </row>
    <row r="77" spans="1:14" ht="24" customHeight="1" x14ac:dyDescent="0.25">
      <c r="A77" s="191" t="s">
        <v>135</v>
      </c>
      <c r="B77" s="192"/>
      <c r="C77" s="104">
        <v>0.5</v>
      </c>
      <c r="D77" s="95">
        <f>C77*D75</f>
        <v>18.5</v>
      </c>
      <c r="F77" s="1"/>
    </row>
    <row r="78" spans="1:14" ht="24" customHeight="1" x14ac:dyDescent="0.25">
      <c r="A78" s="191" t="s">
        <v>136</v>
      </c>
      <c r="B78" s="192"/>
      <c r="C78" s="104">
        <v>0.5</v>
      </c>
      <c r="D78" s="95">
        <f>C78*D75</f>
        <v>18.5</v>
      </c>
      <c r="F78" s="1"/>
    </row>
    <row r="79" spans="1:14" ht="24" customHeight="1" x14ac:dyDescent="0.25">
      <c r="A79" s="183" t="s">
        <v>137</v>
      </c>
      <c r="B79" s="184"/>
      <c r="C79" s="104">
        <v>0.5</v>
      </c>
      <c r="D79" s="95">
        <f>C79*D75</f>
        <v>18.5</v>
      </c>
      <c r="F79" s="1"/>
    </row>
    <row r="80" spans="1:14" ht="24" customHeight="1" x14ac:dyDescent="0.25">
      <c r="A80" s="187" t="s">
        <v>156</v>
      </c>
      <c r="B80" s="188"/>
      <c r="C80" s="104">
        <v>0.5</v>
      </c>
      <c r="D80" s="95">
        <f>C80*D75</f>
        <v>18.5</v>
      </c>
      <c r="F80" s="1"/>
    </row>
    <row r="81" spans="1:7" ht="24" customHeight="1" x14ac:dyDescent="0.25">
      <c r="A81" s="187" t="s">
        <v>157</v>
      </c>
      <c r="B81" s="188"/>
      <c r="C81" s="104">
        <v>0.5</v>
      </c>
      <c r="D81" s="95">
        <f>C81*D75</f>
        <v>18.5</v>
      </c>
      <c r="F81" s="1"/>
    </row>
    <row r="82" spans="1:7" ht="24" customHeight="1" x14ac:dyDescent="0.25">
      <c r="A82" s="189" t="s">
        <v>158</v>
      </c>
      <c r="B82" s="190"/>
      <c r="C82" s="104">
        <v>0.5</v>
      </c>
      <c r="D82" s="95">
        <f>C82*D75</f>
        <v>18.5</v>
      </c>
      <c r="F82" s="1"/>
    </row>
    <row r="83" spans="1:7" ht="24" customHeight="1" x14ac:dyDescent="0.25">
      <c r="A83" s="185" t="s">
        <v>51</v>
      </c>
      <c r="B83" s="186"/>
      <c r="C83" s="96">
        <f>15-SUM(C76:C82)</f>
        <v>2</v>
      </c>
      <c r="D83" s="95">
        <f>C83*D75</f>
        <v>74</v>
      </c>
      <c r="F83" s="1"/>
    </row>
    <row r="84" spans="1:7" ht="21" customHeight="1" x14ac:dyDescent="0.25">
      <c r="A84" s="179" t="s">
        <v>33</v>
      </c>
      <c r="B84" s="180"/>
      <c r="C84" s="95">
        <f>SUM(C76:C83)</f>
        <v>15</v>
      </c>
      <c r="D84" s="95">
        <f>SUM(D76:D83)</f>
        <v>555</v>
      </c>
      <c r="E84" s="111"/>
      <c r="F84" s="1"/>
    </row>
    <row r="85" spans="1:7" ht="24" customHeight="1" x14ac:dyDescent="0.25">
      <c r="F85" s="1"/>
    </row>
    <row r="86" spans="1:7" ht="24" customHeight="1" x14ac:dyDescent="0.25">
      <c r="A86" s="63" t="s">
        <v>134</v>
      </c>
      <c r="B86" s="97"/>
      <c r="C86" s="98"/>
      <c r="D86" s="98"/>
      <c r="F86" s="1"/>
    </row>
    <row r="87" spans="1:7" ht="24" customHeight="1" x14ac:dyDescent="0.25">
      <c r="A87" s="63" t="s">
        <v>106</v>
      </c>
      <c r="B87" s="53"/>
      <c r="C87" s="53"/>
      <c r="D87" s="53"/>
      <c r="F87" s="1"/>
    </row>
    <row r="88" spans="1:7" ht="24" customHeight="1" x14ac:dyDescent="0.25">
      <c r="A88" s="18" t="s">
        <v>123</v>
      </c>
      <c r="B88" s="19"/>
      <c r="C88" s="20"/>
      <c r="D88" s="21"/>
      <c r="E88" s="21"/>
      <c r="G88" s="18"/>
    </row>
    <row r="89" spans="1:7" ht="24" customHeight="1" x14ac:dyDescent="0.25">
      <c r="A89" s="18"/>
      <c r="B89" s="19"/>
      <c r="C89" s="20"/>
      <c r="D89" s="21"/>
      <c r="E89" s="21"/>
      <c r="F89" s="21"/>
      <c r="G89" s="21"/>
    </row>
    <row r="90" spans="1:7" ht="24" customHeight="1" x14ac:dyDescent="0.25">
      <c r="A90" s="18"/>
      <c r="B90" s="19"/>
      <c r="C90" s="20"/>
      <c r="D90" s="21"/>
      <c r="E90" s="21"/>
      <c r="F90" s="21"/>
      <c r="G90" s="21"/>
    </row>
    <row r="91" spans="1:7" ht="24" customHeight="1" x14ac:dyDescent="0.25">
      <c r="A91" s="18"/>
      <c r="B91" s="19"/>
      <c r="C91" s="20"/>
      <c r="D91" s="21"/>
      <c r="E91" s="21"/>
      <c r="F91" s="21"/>
      <c r="G91" s="21"/>
    </row>
    <row r="92" spans="1:7" ht="24" customHeight="1" x14ac:dyDescent="0.25">
      <c r="A92" s="18"/>
      <c r="B92" s="19"/>
      <c r="C92" s="20"/>
      <c r="D92" s="21"/>
      <c r="E92" s="21"/>
      <c r="F92" s="21"/>
      <c r="G92" s="21"/>
    </row>
    <row r="93" spans="1:7" ht="24" customHeight="1" x14ac:dyDescent="0.25">
      <c r="A93" s="18"/>
      <c r="B93" s="19"/>
      <c r="C93" s="20"/>
      <c r="D93" s="21"/>
      <c r="E93" s="21"/>
      <c r="F93" s="21"/>
      <c r="G93" s="21"/>
    </row>
    <row r="94" spans="1:7" ht="21.75" customHeight="1" x14ac:dyDescent="0.25">
      <c r="A94" s="18"/>
      <c r="B94" s="19"/>
      <c r="C94" s="20"/>
      <c r="D94" s="21"/>
      <c r="E94" s="21"/>
    </row>
    <row r="95" spans="1:7" ht="21.75" customHeight="1" x14ac:dyDescent="0.25">
      <c r="A95" s="18"/>
      <c r="B95" s="19"/>
      <c r="C95" s="20"/>
      <c r="D95" s="21"/>
      <c r="E95" s="21"/>
    </row>
    <row r="96" spans="1:7" ht="21.75" customHeight="1" x14ac:dyDescent="0.25">
      <c r="A96" s="18"/>
      <c r="B96" s="19"/>
      <c r="C96" s="20"/>
      <c r="D96" s="21"/>
      <c r="E96" s="21"/>
      <c r="F96" s="1"/>
    </row>
    <row r="97" spans="1:8" ht="21.75" customHeight="1" x14ac:dyDescent="0.25">
      <c r="A97" s="18"/>
      <c r="B97" s="19"/>
      <c r="C97" s="20"/>
      <c r="D97" s="21"/>
      <c r="E97" s="21"/>
      <c r="F97" s="1"/>
    </row>
    <row r="98" spans="1:8" ht="21.75" customHeight="1" x14ac:dyDescent="0.25">
      <c r="A98" s="18"/>
      <c r="B98" s="19"/>
      <c r="C98" s="20"/>
      <c r="D98" s="21"/>
      <c r="E98" s="21"/>
      <c r="F98" s="1"/>
    </row>
    <row r="99" spans="1:8" ht="21.75" customHeight="1" x14ac:dyDescent="0.25">
      <c r="A99" s="18"/>
      <c r="B99" s="19"/>
      <c r="C99" s="20"/>
      <c r="D99" s="21"/>
      <c r="F99" s="1"/>
    </row>
    <row r="100" spans="1:8" ht="21.75" customHeight="1" x14ac:dyDescent="0.25">
      <c r="A100" s="18"/>
      <c r="B100" s="19"/>
      <c r="C100" s="20"/>
      <c r="D100" s="21"/>
      <c r="F100" s="1"/>
    </row>
    <row r="101" spans="1:8" ht="21.75" customHeight="1" x14ac:dyDescent="0.25">
      <c r="A101" s="18"/>
      <c r="B101" s="19"/>
      <c r="C101" s="20"/>
      <c r="D101" s="21"/>
      <c r="F101" s="1"/>
    </row>
    <row r="102" spans="1:8" ht="21.75" customHeight="1" x14ac:dyDescent="0.25">
      <c r="A102" s="18"/>
      <c r="B102" s="19"/>
      <c r="C102" s="20"/>
      <c r="D102" s="21"/>
      <c r="F102" s="1"/>
    </row>
    <row r="103" spans="1:8" ht="21.75" customHeight="1" x14ac:dyDescent="0.25">
      <c r="A103" s="18"/>
      <c r="B103" s="19"/>
      <c r="C103" s="20"/>
      <c r="D103" s="21"/>
      <c r="F103" s="1"/>
    </row>
    <row r="104" spans="1:8" ht="21.75" customHeight="1" x14ac:dyDescent="0.25">
      <c r="A104" s="18"/>
      <c r="B104" s="19"/>
      <c r="C104" s="20"/>
      <c r="D104" s="21"/>
      <c r="F104" s="1"/>
    </row>
    <row r="105" spans="1:8" ht="48" customHeight="1" x14ac:dyDescent="0.25">
      <c r="A105" s="23" t="s">
        <v>34</v>
      </c>
      <c r="B105" s="45"/>
      <c r="C105" s="45"/>
      <c r="D105" s="45"/>
      <c r="E105" s="67"/>
      <c r="F105" s="67"/>
    </row>
    <row r="106" spans="1:8" ht="24" customHeight="1" x14ac:dyDescent="0.25">
      <c r="A106" s="10" t="s">
        <v>35</v>
      </c>
      <c r="B106" s="10" t="s">
        <v>36</v>
      </c>
      <c r="C106" s="10" t="s">
        <v>37</v>
      </c>
      <c r="D106" s="10" t="s">
        <v>38</v>
      </c>
      <c r="E106" s="10" t="s">
        <v>39</v>
      </c>
      <c r="F106" s="10" t="s">
        <v>40</v>
      </c>
      <c r="G106" s="58"/>
      <c r="H106" s="58"/>
    </row>
    <row r="107" spans="1:8" ht="28.9" customHeight="1" x14ac:dyDescent="0.25">
      <c r="A107" s="81" t="s">
        <v>41</v>
      </c>
      <c r="B107" s="81" t="s">
        <v>43</v>
      </c>
      <c r="C107" s="73">
        <v>1</v>
      </c>
      <c r="D107" s="73">
        <v>95</v>
      </c>
      <c r="E107" s="71">
        <v>8.3333333333333329E-2</v>
      </c>
      <c r="F107" s="92" t="s">
        <v>42</v>
      </c>
      <c r="G107" s="58"/>
      <c r="H107" s="58"/>
    </row>
    <row r="108" spans="1:8" ht="25.5" customHeight="1" x14ac:dyDescent="0.25">
      <c r="A108" s="172" t="s">
        <v>44</v>
      </c>
      <c r="B108" s="81" t="s">
        <v>45</v>
      </c>
      <c r="C108" s="181">
        <v>45</v>
      </c>
      <c r="D108" s="73">
        <v>95</v>
      </c>
      <c r="E108" s="84" t="s">
        <v>114</v>
      </c>
      <c r="F108" s="72" t="s">
        <v>42</v>
      </c>
    </row>
    <row r="109" spans="1:8" ht="33.75" customHeight="1" x14ac:dyDescent="0.25">
      <c r="A109" s="174"/>
      <c r="B109" s="81" t="s">
        <v>46</v>
      </c>
      <c r="C109" s="182"/>
      <c r="D109" s="74">
        <v>60</v>
      </c>
      <c r="E109" s="76" t="s">
        <v>115</v>
      </c>
      <c r="F109" s="75" t="s">
        <v>47</v>
      </c>
    </row>
    <row r="110" spans="1:8" ht="41.45" customHeight="1" x14ac:dyDescent="0.25">
      <c r="C110" s="42"/>
    </row>
    <row r="111" spans="1:8" x14ac:dyDescent="0.25">
      <c r="C111" s="68"/>
      <c r="D111" s="68"/>
    </row>
    <row r="112" spans="1:8" x14ac:dyDescent="0.25">
      <c r="C112" s="68"/>
      <c r="D112" s="68"/>
    </row>
    <row r="113" spans="1:4" x14ac:dyDescent="0.25">
      <c r="C113" s="68"/>
      <c r="D113" s="68"/>
    </row>
    <row r="114" spans="1:4" x14ac:dyDescent="0.25">
      <c r="A114" s="57"/>
      <c r="C114" s="59"/>
      <c r="D114" s="59"/>
    </row>
    <row r="115" spans="1:4" x14ac:dyDescent="0.25">
      <c r="C115" s="68"/>
      <c r="D115" s="68"/>
    </row>
    <row r="116" spans="1:4" x14ac:dyDescent="0.25">
      <c r="C116" s="68"/>
      <c r="D116" s="68"/>
    </row>
    <row r="117" spans="1:4" x14ac:dyDescent="0.25">
      <c r="C117" s="68"/>
      <c r="D117" s="68"/>
    </row>
    <row r="118" spans="1:4" x14ac:dyDescent="0.25">
      <c r="C118" s="59"/>
      <c r="D118" s="59"/>
    </row>
    <row r="119" spans="1:4" x14ac:dyDescent="0.25">
      <c r="C119" s="60"/>
      <c r="D119" s="60"/>
    </row>
    <row r="120" spans="1:4" x14ac:dyDescent="0.25">
      <c r="C120" s="67"/>
      <c r="D120" s="67"/>
    </row>
    <row r="121" spans="1:4" x14ac:dyDescent="0.25">
      <c r="C121" s="67"/>
      <c r="D121" s="67"/>
    </row>
    <row r="122" spans="1:4" x14ac:dyDescent="0.25">
      <c r="C122" s="58"/>
      <c r="D122" s="58"/>
    </row>
    <row r="123" spans="1:4" x14ac:dyDescent="0.25">
      <c r="C123" s="58"/>
      <c r="D123" s="58"/>
    </row>
  </sheetData>
  <mergeCells count="18">
    <mergeCell ref="A78:B78"/>
    <mergeCell ref="A74:D74"/>
    <mergeCell ref="A75:B75"/>
    <mergeCell ref="A76:B76"/>
    <mergeCell ref="A77:B77"/>
    <mergeCell ref="A84:B84"/>
    <mergeCell ref="A108:A109"/>
    <mergeCell ref="C108:C109"/>
    <mergeCell ref="A79:B79"/>
    <mergeCell ref="A83:B83"/>
    <mergeCell ref="A80:B80"/>
    <mergeCell ref="A81:B81"/>
    <mergeCell ref="A82:B82"/>
    <mergeCell ref="A5:F5"/>
    <mergeCell ref="E16:E21"/>
    <mergeCell ref="E22:E25"/>
    <mergeCell ref="E26:E27"/>
    <mergeCell ref="B61:B64"/>
  </mergeCells>
  <phoneticPr fontId="14" type="noConversion"/>
  <pageMargins left="0.25" right="0.25" top="0.75" bottom="0.75" header="0.3" footer="0.3"/>
  <pageSetup paperSize="9" scale="5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zoomScale="40" zoomScaleNormal="40" workbookViewId="0">
      <selection activeCell="B1" sqref="B1"/>
    </sheetView>
  </sheetViews>
  <sheetFormatPr defaultColWidth="9.140625" defaultRowHeight="22.5" x14ac:dyDescent="0.35"/>
  <cols>
    <col min="1" max="1" width="18.28515625" style="99" bestFit="1" customWidth="1"/>
    <col min="2" max="3" width="20.85546875" style="99" customWidth="1"/>
    <col min="4" max="4" width="5.7109375" style="99" customWidth="1"/>
    <col min="5" max="6" width="21" style="99" customWidth="1"/>
    <col min="7" max="7" width="6.7109375" style="99" customWidth="1"/>
    <col min="8" max="9" width="21.28515625" style="99" customWidth="1"/>
    <col min="10" max="10" width="6.7109375" style="99" customWidth="1"/>
    <col min="11" max="12" width="20.85546875" style="99" customWidth="1"/>
    <col min="13" max="13" width="7.28515625" style="99" customWidth="1"/>
    <col min="14" max="14" width="9.140625" style="100"/>
    <col min="15" max="15" width="20.140625" style="99" customWidth="1"/>
    <col min="16" max="17" width="20.85546875" style="99" customWidth="1"/>
    <col min="18" max="18" width="9.42578125" style="99" customWidth="1"/>
    <col min="19" max="20" width="20.85546875" style="99" customWidth="1"/>
    <col min="21" max="21" width="9.42578125" style="99" customWidth="1"/>
    <col min="22" max="23" width="20.85546875" style="99" customWidth="1"/>
    <col min="24" max="24" width="7.28515625" style="99" customWidth="1"/>
    <col min="25" max="26" width="20.85546875" style="99" customWidth="1"/>
    <col min="27" max="27" width="7.28515625" style="99" customWidth="1"/>
    <col min="28" max="16384" width="9.140625" style="100"/>
  </cols>
  <sheetData>
    <row r="1" spans="1:27" x14ac:dyDescent="0.35"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</row>
    <row r="2" spans="1:27" ht="67.5" x14ac:dyDescent="0.35">
      <c r="A2" s="110" t="s">
        <v>139</v>
      </c>
      <c r="B2" s="101">
        <v>1</v>
      </c>
      <c r="C2" s="101">
        <v>2</v>
      </c>
      <c r="D2" s="101">
        <v>3</v>
      </c>
      <c r="E2" s="101">
        <v>4</v>
      </c>
      <c r="F2" s="101">
        <v>5</v>
      </c>
      <c r="G2" s="101">
        <v>6</v>
      </c>
      <c r="H2" s="101">
        <v>7</v>
      </c>
      <c r="I2" s="101">
        <v>8</v>
      </c>
      <c r="J2" s="101">
        <v>9</v>
      </c>
      <c r="K2" s="101">
        <v>10</v>
      </c>
      <c r="L2" s="101">
        <v>11</v>
      </c>
      <c r="M2" s="101">
        <v>12</v>
      </c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</row>
    <row r="3" spans="1:27" ht="93" customHeight="1" x14ac:dyDescent="0.35">
      <c r="A3" s="101" t="s">
        <v>53</v>
      </c>
      <c r="B3" s="108" t="s">
        <v>142</v>
      </c>
      <c r="C3" s="108" t="s">
        <v>142</v>
      </c>
      <c r="D3" s="103"/>
      <c r="E3" s="109" t="s">
        <v>149</v>
      </c>
      <c r="F3" s="109" t="s">
        <v>149</v>
      </c>
      <c r="G3" s="103"/>
      <c r="H3" s="106" t="s">
        <v>140</v>
      </c>
      <c r="I3" s="106" t="s">
        <v>140</v>
      </c>
      <c r="J3" s="103"/>
      <c r="K3" s="106" t="s">
        <v>141</v>
      </c>
      <c r="L3" s="106" t="s">
        <v>141</v>
      </c>
      <c r="M3" s="103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</row>
    <row r="4" spans="1:27" ht="93" customHeight="1" x14ac:dyDescent="0.35">
      <c r="A4" s="101" t="s">
        <v>54</v>
      </c>
      <c r="B4" s="108" t="s">
        <v>143</v>
      </c>
      <c r="C4" s="108" t="s">
        <v>143</v>
      </c>
      <c r="D4" s="103"/>
      <c r="E4" s="109" t="s">
        <v>150</v>
      </c>
      <c r="F4" s="109" t="s">
        <v>150</v>
      </c>
      <c r="G4" s="103"/>
      <c r="H4" s="106" t="s">
        <v>159</v>
      </c>
      <c r="I4" s="106" t="s">
        <v>159</v>
      </c>
      <c r="J4" s="103"/>
      <c r="K4" s="103"/>
      <c r="L4" s="103"/>
      <c r="M4" s="103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</row>
    <row r="5" spans="1:27" ht="93" customHeight="1" x14ac:dyDescent="0.35">
      <c r="A5" s="101" t="s">
        <v>55</v>
      </c>
      <c r="B5" s="108" t="s">
        <v>144</v>
      </c>
      <c r="C5" s="108" t="s">
        <v>144</v>
      </c>
      <c r="D5" s="103"/>
      <c r="E5" s="109" t="s">
        <v>151</v>
      </c>
      <c r="F5" s="109" t="s">
        <v>151</v>
      </c>
      <c r="G5" s="103"/>
      <c r="H5" s="103"/>
      <c r="I5" s="103"/>
      <c r="J5" s="103"/>
      <c r="K5" s="103"/>
      <c r="L5" s="103"/>
      <c r="M5" s="103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</row>
    <row r="6" spans="1:27" ht="93" customHeight="1" x14ac:dyDescent="0.35">
      <c r="A6" s="101" t="s">
        <v>56</v>
      </c>
      <c r="B6" s="108" t="s">
        <v>145</v>
      </c>
      <c r="C6" s="108" t="s">
        <v>145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</row>
    <row r="7" spans="1:27" ht="93" customHeight="1" x14ac:dyDescent="0.35">
      <c r="A7" s="101" t="s">
        <v>57</v>
      </c>
      <c r="B7" s="108" t="s">
        <v>146</v>
      </c>
      <c r="C7" s="108" t="s">
        <v>146</v>
      </c>
      <c r="D7" s="103"/>
      <c r="E7" s="109" t="s">
        <v>152</v>
      </c>
      <c r="F7" s="109" t="s">
        <v>152</v>
      </c>
      <c r="G7" s="103"/>
      <c r="H7" s="103"/>
      <c r="I7" s="103"/>
      <c r="J7" s="103"/>
      <c r="K7" s="103"/>
      <c r="L7" s="103"/>
      <c r="M7" s="103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</row>
    <row r="8" spans="1:27" ht="93" customHeight="1" x14ac:dyDescent="0.35">
      <c r="A8" s="101" t="s">
        <v>58</v>
      </c>
      <c r="B8" s="108" t="s">
        <v>147</v>
      </c>
      <c r="C8" s="108" t="s">
        <v>147</v>
      </c>
      <c r="D8" s="103"/>
      <c r="E8" s="109" t="s">
        <v>153</v>
      </c>
      <c r="F8" s="109" t="s">
        <v>153</v>
      </c>
      <c r="G8" s="103"/>
      <c r="H8" s="103"/>
      <c r="I8" s="103"/>
      <c r="J8" s="103"/>
      <c r="K8" s="103"/>
      <c r="L8" s="103"/>
      <c r="M8" s="103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</row>
    <row r="9" spans="1:27" ht="84" customHeight="1" x14ac:dyDescent="0.35">
      <c r="A9" s="101" t="s">
        <v>59</v>
      </c>
      <c r="B9" s="103"/>
      <c r="C9" s="103"/>
      <c r="D9" s="103"/>
      <c r="E9" s="103"/>
      <c r="F9" s="103"/>
      <c r="G9" s="103"/>
      <c r="H9" s="103"/>
      <c r="I9" s="103"/>
      <c r="J9" s="103"/>
      <c r="K9" s="107" t="s">
        <v>155</v>
      </c>
      <c r="L9" s="107" t="s">
        <v>138</v>
      </c>
      <c r="M9" s="103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</row>
    <row r="10" spans="1:27" ht="91.9" customHeight="1" x14ac:dyDescent="0.35">
      <c r="A10" s="101" t="s">
        <v>60</v>
      </c>
      <c r="B10" s="108" t="s">
        <v>148</v>
      </c>
      <c r="C10" s="108" t="s">
        <v>148</v>
      </c>
      <c r="D10" s="103"/>
      <c r="E10" s="109" t="s">
        <v>154</v>
      </c>
      <c r="F10" s="109" t="s">
        <v>154</v>
      </c>
      <c r="G10" s="103"/>
      <c r="H10" s="103"/>
      <c r="I10" s="103"/>
      <c r="J10" s="103"/>
      <c r="K10" s="103"/>
      <c r="L10" s="103"/>
      <c r="M10" s="103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</row>
    <row r="11" spans="1:27" x14ac:dyDescent="0.35">
      <c r="E11" s="102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</row>
    <row r="12" spans="1:27" x14ac:dyDescent="0.35">
      <c r="D12" s="105"/>
      <c r="E12" s="105"/>
      <c r="F12" s="105"/>
      <c r="G12" s="105"/>
      <c r="H12" s="105"/>
      <c r="I12" s="105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</row>
    <row r="13" spans="1:27" x14ac:dyDescent="0.35">
      <c r="D13" s="105"/>
      <c r="E13" s="105"/>
      <c r="F13" s="105"/>
      <c r="G13" s="105"/>
      <c r="H13" s="105"/>
      <c r="I13" s="105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</row>
    <row r="14" spans="1:27" x14ac:dyDescent="0.35"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</row>
    <row r="15" spans="1:27" x14ac:dyDescent="0.35"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</row>
    <row r="16" spans="1:27" x14ac:dyDescent="0.35"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</row>
    <row r="17" spans="15:27" x14ac:dyDescent="0.35"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</row>
    <row r="18" spans="15:27" x14ac:dyDescent="0.35"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</row>
    <row r="19" spans="15:27" x14ac:dyDescent="0.35"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</row>
    <row r="20" spans="15:27" x14ac:dyDescent="0.35"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</row>
    <row r="21" spans="15:27" x14ac:dyDescent="0.35"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</row>
    <row r="22" spans="15:27" x14ac:dyDescent="0.35"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</row>
    <row r="23" spans="15:27" x14ac:dyDescent="0.35"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</row>
    <row r="24" spans="15:27" x14ac:dyDescent="0.35"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</row>
    <row r="25" spans="15:27" x14ac:dyDescent="0.35"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</row>
    <row r="26" spans="15:27" x14ac:dyDescent="0.35"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</row>
    <row r="27" spans="15:27" x14ac:dyDescent="0.35"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</row>
    <row r="28" spans="15:27" x14ac:dyDescent="0.35"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</row>
  </sheetData>
  <phoneticPr fontId="14" type="noConversion"/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zoomScale="85" zoomScaleNormal="85" workbookViewId="0">
      <selection activeCell="B13" sqref="B13:K13"/>
    </sheetView>
  </sheetViews>
  <sheetFormatPr defaultRowHeight="15" x14ac:dyDescent="0.25"/>
  <cols>
    <col min="1" max="1" width="17.42578125" customWidth="1"/>
    <col min="2" max="2" width="20.5703125" customWidth="1"/>
    <col min="3" max="3" width="13.42578125" customWidth="1"/>
    <col min="4" max="4" width="11.42578125" customWidth="1"/>
    <col min="5" max="5" width="14" customWidth="1"/>
    <col min="6" max="6" width="17.42578125" customWidth="1"/>
    <col min="7" max="7" width="10.140625" customWidth="1"/>
    <col min="8" max="8" width="6.42578125" bestFit="1" customWidth="1"/>
    <col min="9" max="9" width="18.5703125" bestFit="1" customWidth="1"/>
    <col min="10" max="10" width="17.85546875" customWidth="1"/>
    <col min="11" max="11" width="22.5703125" customWidth="1"/>
    <col min="14" max="14" width="20.5703125" customWidth="1"/>
    <col min="16" max="16" width="19.5703125" customWidth="1"/>
    <col min="21" max="21" width="17" customWidth="1"/>
    <col min="22" max="22" width="22.85546875" customWidth="1"/>
  </cols>
  <sheetData>
    <row r="1" spans="1:11" x14ac:dyDescent="0.25">
      <c r="K1" s="3"/>
    </row>
    <row r="2" spans="1:11" x14ac:dyDescent="0.25">
      <c r="K2" s="3"/>
    </row>
    <row r="3" spans="1:11" x14ac:dyDescent="0.25">
      <c r="G3" s="25"/>
      <c r="H3" s="25"/>
      <c r="I3" s="25"/>
      <c r="J3" s="25"/>
      <c r="K3" s="25"/>
    </row>
    <row r="4" spans="1:11" ht="15.75" thickBot="1" x14ac:dyDescent="0.3">
      <c r="A4" s="4"/>
      <c r="B4" s="4"/>
      <c r="C4" s="4"/>
      <c r="D4" s="5"/>
      <c r="E4" s="5"/>
      <c r="F4" s="4"/>
      <c r="G4" s="25"/>
      <c r="H4" s="25"/>
      <c r="I4" s="25"/>
      <c r="J4" s="25"/>
      <c r="K4" s="25"/>
    </row>
    <row r="5" spans="1:11" x14ac:dyDescent="0.25">
      <c r="A5" s="177"/>
      <c r="B5" s="177"/>
      <c r="C5" s="177"/>
      <c r="D5" s="177"/>
      <c r="E5" s="177"/>
      <c r="F5" s="177"/>
      <c r="G5" s="25"/>
      <c r="H5" s="25"/>
      <c r="I5" s="25"/>
      <c r="J5" s="25"/>
      <c r="K5" s="25"/>
    </row>
    <row r="6" spans="1:11" x14ac:dyDescent="0.25">
      <c r="G6" s="25"/>
      <c r="H6" s="25"/>
      <c r="I6" s="25"/>
      <c r="J6" s="25"/>
      <c r="K6" s="25"/>
    </row>
    <row r="7" spans="1:11" x14ac:dyDescent="0.25">
      <c r="A7" s="7" t="s">
        <v>0</v>
      </c>
      <c r="B7" s="1" t="s">
        <v>174</v>
      </c>
      <c r="C7" s="11"/>
      <c r="D7" s="11"/>
      <c r="E7" s="11"/>
      <c r="F7" s="11"/>
      <c r="G7" s="11"/>
      <c r="H7" s="22"/>
      <c r="I7" s="22"/>
    </row>
    <row r="8" spans="1:11" x14ac:dyDescent="0.25">
      <c r="A8" s="7" t="s">
        <v>1</v>
      </c>
      <c r="B8" s="2" t="s">
        <v>344</v>
      </c>
      <c r="C8" s="11"/>
      <c r="D8" s="11"/>
      <c r="E8" s="11"/>
      <c r="F8" s="11"/>
      <c r="G8" s="11"/>
      <c r="H8" s="22"/>
      <c r="I8" s="22"/>
    </row>
    <row r="9" spans="1:11" x14ac:dyDescent="0.25">
      <c r="A9" s="7" t="s">
        <v>2</v>
      </c>
      <c r="B9" s="114" t="s">
        <v>316</v>
      </c>
      <c r="C9" s="25"/>
      <c r="D9" s="25"/>
      <c r="E9" s="25"/>
      <c r="F9" s="25"/>
      <c r="G9" s="25"/>
      <c r="H9" s="25"/>
      <c r="I9" s="25"/>
      <c r="J9" s="25"/>
      <c r="K9" s="25"/>
    </row>
    <row r="10" spans="1:11" x14ac:dyDescent="0.25">
      <c r="A10" s="7" t="s">
        <v>3</v>
      </c>
      <c r="B10" s="115">
        <v>44903</v>
      </c>
      <c r="C10" s="11"/>
      <c r="D10" s="11"/>
      <c r="E10" s="11"/>
      <c r="F10" s="11"/>
      <c r="G10" s="11"/>
      <c r="H10" s="22"/>
      <c r="I10" s="22"/>
    </row>
    <row r="11" spans="1:11" x14ac:dyDescent="0.25">
      <c r="A11" s="7" t="s">
        <v>4</v>
      </c>
      <c r="B11" s="2" t="s">
        <v>341</v>
      </c>
      <c r="C11" s="11"/>
      <c r="D11" s="11"/>
      <c r="E11" s="11"/>
      <c r="F11" s="11"/>
      <c r="G11" s="11"/>
      <c r="H11" s="22"/>
      <c r="I11" s="22"/>
    </row>
    <row r="12" spans="1:11" x14ac:dyDescent="0.25">
      <c r="A12" s="7"/>
      <c r="C12" s="11"/>
      <c r="D12" s="11"/>
      <c r="E12" s="11"/>
      <c r="F12" s="11"/>
      <c r="G12" s="11"/>
      <c r="H12" s="22"/>
      <c r="I12" s="22"/>
    </row>
    <row r="13" spans="1:11" x14ac:dyDescent="0.25">
      <c r="A13" s="8" t="s">
        <v>5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pans="1:11" x14ac:dyDescent="0.25">
      <c r="B14" s="26"/>
    </row>
    <row r="15" spans="1:11" x14ac:dyDescent="0.25">
      <c r="A15" s="23" t="s">
        <v>61</v>
      </c>
      <c r="H15" s="12"/>
    </row>
    <row r="16" spans="1:11" ht="45" x14ac:dyDescent="0.25">
      <c r="A16" s="203" t="s">
        <v>7</v>
      </c>
      <c r="B16" s="203"/>
      <c r="C16" s="17" t="s">
        <v>62</v>
      </c>
    </row>
    <row r="17" spans="1:11" x14ac:dyDescent="0.25">
      <c r="A17" s="204" t="s">
        <v>92</v>
      </c>
      <c r="B17" s="204"/>
      <c r="C17" s="77" t="s">
        <v>93</v>
      </c>
    </row>
    <row r="19" spans="1:11" x14ac:dyDescent="0.25">
      <c r="A19" s="23" t="s">
        <v>63</v>
      </c>
    </row>
    <row r="20" spans="1:11" x14ac:dyDescent="0.25">
      <c r="A20" s="1" t="s">
        <v>64</v>
      </c>
      <c r="B20" s="12" t="s">
        <v>340</v>
      </c>
    </row>
    <row r="21" spans="1:11" x14ac:dyDescent="0.25">
      <c r="A21" s="1" t="s">
        <v>124</v>
      </c>
      <c r="B21" s="27">
        <v>50</v>
      </c>
    </row>
    <row r="22" spans="1:11" x14ac:dyDescent="0.25">
      <c r="A22" s="7"/>
      <c r="B22" s="12"/>
    </row>
    <row r="23" spans="1:11" x14ac:dyDescent="0.25">
      <c r="A23" s="24" t="s">
        <v>65</v>
      </c>
      <c r="B23" s="28"/>
      <c r="C23" s="28"/>
      <c r="D23" s="28"/>
      <c r="E23" s="28"/>
    </row>
    <row r="24" spans="1:11" x14ac:dyDescent="0.25">
      <c r="A24" s="23"/>
      <c r="B24" s="29"/>
      <c r="C24" s="30"/>
      <c r="D24" s="31"/>
      <c r="E24" s="13"/>
    </row>
    <row r="25" spans="1:11" x14ac:dyDescent="0.25">
      <c r="A25" s="205" t="s">
        <v>66</v>
      </c>
      <c r="B25" s="205"/>
      <c r="C25" s="205"/>
      <c r="D25" s="205"/>
      <c r="E25" s="205"/>
      <c r="G25" s="201" t="s">
        <v>126</v>
      </c>
      <c r="H25" s="201"/>
      <c r="I25" s="201"/>
      <c r="J25" s="201"/>
      <c r="K25" s="201"/>
    </row>
    <row r="26" spans="1:11" x14ac:dyDescent="0.25">
      <c r="A26" s="32"/>
      <c r="B26" s="15"/>
      <c r="C26" s="15"/>
      <c r="D26" s="15"/>
      <c r="E26" s="33"/>
      <c r="G26" s="32"/>
      <c r="H26" s="15"/>
      <c r="I26" s="15"/>
      <c r="J26" s="15"/>
      <c r="K26" s="33"/>
    </row>
    <row r="27" spans="1:11" x14ac:dyDescent="0.25">
      <c r="A27" s="32"/>
      <c r="B27" s="15"/>
      <c r="C27" s="15"/>
      <c r="D27" s="15"/>
      <c r="E27" s="33"/>
      <c r="G27" s="32"/>
      <c r="H27" s="15"/>
      <c r="I27" s="15"/>
      <c r="J27" s="15"/>
      <c r="K27" s="33"/>
    </row>
    <row r="28" spans="1:11" x14ac:dyDescent="0.25">
      <c r="A28" s="32"/>
      <c r="B28" s="15"/>
      <c r="C28" s="15"/>
      <c r="D28" s="15"/>
      <c r="E28" s="33"/>
      <c r="G28" s="32"/>
      <c r="H28" s="15"/>
      <c r="I28" s="15"/>
      <c r="J28" s="15"/>
      <c r="K28" s="33"/>
    </row>
    <row r="29" spans="1:11" x14ac:dyDescent="0.25">
      <c r="A29" s="32"/>
      <c r="B29" s="15"/>
      <c r="C29" s="15"/>
      <c r="D29" s="15"/>
      <c r="E29" s="33"/>
      <c r="G29" s="32"/>
      <c r="H29" s="15"/>
      <c r="I29" s="15"/>
      <c r="J29" s="15"/>
      <c r="K29" s="33"/>
    </row>
    <row r="30" spans="1:11" x14ac:dyDescent="0.25">
      <c r="A30" s="32"/>
      <c r="B30" s="15"/>
      <c r="C30" s="15"/>
      <c r="D30" s="15"/>
      <c r="E30" s="33"/>
      <c r="G30" s="32"/>
      <c r="H30" s="15"/>
      <c r="I30" s="15"/>
      <c r="J30" s="15"/>
      <c r="K30" s="33"/>
    </row>
    <row r="31" spans="1:11" x14ac:dyDescent="0.25">
      <c r="A31" s="32"/>
      <c r="B31" s="15"/>
      <c r="C31" s="15"/>
      <c r="D31" s="15"/>
      <c r="E31" s="33"/>
      <c r="G31" s="32"/>
      <c r="H31" s="15"/>
      <c r="I31" s="15"/>
      <c r="J31" s="15"/>
      <c r="K31" s="33"/>
    </row>
    <row r="32" spans="1:11" x14ac:dyDescent="0.25">
      <c r="A32" s="32"/>
      <c r="B32" s="15"/>
      <c r="C32" s="15"/>
      <c r="D32" s="15"/>
      <c r="E32" s="33"/>
      <c r="G32" s="32"/>
      <c r="H32" s="15"/>
      <c r="I32" s="15"/>
      <c r="J32" s="15"/>
      <c r="K32" s="33"/>
    </row>
    <row r="33" spans="1:13" x14ac:dyDescent="0.25">
      <c r="A33" s="32"/>
      <c r="B33" s="15"/>
      <c r="C33" s="15"/>
      <c r="D33" s="15"/>
      <c r="E33" s="33"/>
      <c r="G33" s="32"/>
      <c r="H33" s="15"/>
      <c r="I33" s="15"/>
      <c r="J33" s="15"/>
      <c r="K33" s="33"/>
    </row>
    <row r="34" spans="1:13" x14ac:dyDescent="0.25">
      <c r="A34" s="32"/>
      <c r="B34" s="15"/>
      <c r="C34" s="15"/>
      <c r="D34" s="15"/>
      <c r="E34" s="33"/>
      <c r="G34" s="32"/>
      <c r="H34" s="15"/>
      <c r="I34" s="15"/>
      <c r="J34" s="15"/>
      <c r="K34" s="33"/>
    </row>
    <row r="35" spans="1:13" x14ac:dyDescent="0.25">
      <c r="A35" s="32"/>
      <c r="B35" s="15"/>
      <c r="C35" s="15"/>
      <c r="D35" s="15"/>
      <c r="E35" s="33"/>
      <c r="G35" s="32"/>
      <c r="H35" s="15"/>
      <c r="I35" s="15"/>
      <c r="J35" s="15"/>
      <c r="K35" s="33"/>
    </row>
    <row r="36" spans="1:13" x14ac:dyDescent="0.25">
      <c r="A36" s="32"/>
      <c r="B36" s="15"/>
      <c r="C36" s="15"/>
      <c r="D36" s="15"/>
      <c r="E36" s="33"/>
      <c r="G36" s="32"/>
      <c r="H36" s="15"/>
      <c r="I36" s="15"/>
      <c r="J36" s="15"/>
      <c r="K36" s="33"/>
    </row>
    <row r="37" spans="1:13" x14ac:dyDescent="0.25">
      <c r="A37" s="32"/>
      <c r="B37" s="15"/>
      <c r="C37" s="15"/>
      <c r="D37" s="15"/>
      <c r="E37" s="33"/>
      <c r="G37" s="32"/>
      <c r="H37" s="15"/>
      <c r="I37" s="15"/>
      <c r="J37" s="15"/>
      <c r="K37" s="33"/>
    </row>
    <row r="38" spans="1:13" x14ac:dyDescent="0.25">
      <c r="A38" s="32"/>
      <c r="B38" s="15"/>
      <c r="C38" s="15"/>
      <c r="D38" s="15"/>
      <c r="E38" s="33"/>
      <c r="G38" s="32"/>
      <c r="H38" s="15"/>
      <c r="I38" s="15"/>
      <c r="J38" s="15"/>
      <c r="K38" s="33"/>
    </row>
    <row r="39" spans="1:13" x14ac:dyDescent="0.25">
      <c r="A39" s="34"/>
      <c r="B39" s="35"/>
      <c r="C39" s="35"/>
      <c r="D39" s="35"/>
      <c r="E39" s="36"/>
      <c r="G39" s="34"/>
      <c r="H39" s="35"/>
      <c r="I39" s="35"/>
      <c r="J39" s="35"/>
      <c r="K39" s="36"/>
    </row>
    <row r="40" spans="1:13" x14ac:dyDescent="0.25">
      <c r="E40" s="37"/>
      <c r="G40" s="37"/>
      <c r="H40" s="37"/>
      <c r="I40" s="37"/>
      <c r="J40" s="37"/>
      <c r="K40" s="37"/>
      <c r="L40" s="37"/>
      <c r="M40" s="37"/>
    </row>
    <row r="41" spans="1:13" ht="30" x14ac:dyDescent="0.25">
      <c r="A41" s="152" t="s">
        <v>125</v>
      </c>
      <c r="B41" s="152" t="s">
        <v>52</v>
      </c>
      <c r="C41" s="153" t="s">
        <v>338</v>
      </c>
      <c r="D41" s="154" t="s">
        <v>339</v>
      </c>
      <c r="E41" s="37"/>
      <c r="G41" s="37"/>
      <c r="H41" s="37"/>
      <c r="I41" s="37"/>
      <c r="J41" s="37"/>
      <c r="K41" s="37"/>
      <c r="L41" s="37"/>
    </row>
    <row r="42" spans="1:13" x14ac:dyDescent="0.25">
      <c r="A42" s="39" t="s">
        <v>130</v>
      </c>
      <c r="B42" s="39" t="s">
        <v>207</v>
      </c>
      <c r="C42" s="39">
        <v>31.49</v>
      </c>
      <c r="D42" s="39">
        <v>30.11</v>
      </c>
      <c r="E42" s="37"/>
      <c r="F42" s="37"/>
      <c r="G42" s="37"/>
      <c r="H42" s="37"/>
      <c r="I42" s="37"/>
      <c r="J42" s="37"/>
      <c r="K42" s="37"/>
      <c r="L42" s="37"/>
    </row>
    <row r="43" spans="1:13" ht="15" customHeight="1" x14ac:dyDescent="0.25">
      <c r="A43" s="39" t="s">
        <v>127</v>
      </c>
      <c r="B43" s="39" t="s">
        <v>207</v>
      </c>
      <c r="C43" s="39">
        <v>31.59</v>
      </c>
      <c r="D43" s="39">
        <v>30.34</v>
      </c>
      <c r="E43" s="37"/>
      <c r="F43" s="37"/>
      <c r="G43" s="37"/>
      <c r="H43" s="37"/>
      <c r="I43" s="37"/>
      <c r="J43" s="37"/>
      <c r="K43" s="37"/>
      <c r="L43" s="37"/>
    </row>
    <row r="44" spans="1:13" x14ac:dyDescent="0.25">
      <c r="A44" s="39" t="s">
        <v>131</v>
      </c>
      <c r="B44" s="39" t="s">
        <v>208</v>
      </c>
      <c r="C44" s="39">
        <v>35.51</v>
      </c>
      <c r="D44" s="39">
        <v>32.880000000000003</v>
      </c>
      <c r="E44" s="37"/>
      <c r="F44" s="37"/>
      <c r="G44" s="37"/>
      <c r="H44" s="37"/>
      <c r="I44" s="37"/>
      <c r="J44" s="37"/>
      <c r="K44" s="37"/>
      <c r="L44" s="37"/>
    </row>
    <row r="45" spans="1:13" ht="15" customHeight="1" x14ac:dyDescent="0.25">
      <c r="A45" s="39" t="s">
        <v>132</v>
      </c>
      <c r="B45" s="39" t="s">
        <v>208</v>
      </c>
      <c r="C45" s="39">
        <v>34.67</v>
      </c>
      <c r="D45" s="39">
        <v>33.08</v>
      </c>
      <c r="E45" s="37"/>
      <c r="F45" s="37"/>
      <c r="G45" s="37"/>
      <c r="H45" s="37"/>
      <c r="I45" s="37"/>
      <c r="J45" s="37"/>
      <c r="K45" s="37"/>
      <c r="L45" s="37"/>
    </row>
    <row r="46" spans="1:13" x14ac:dyDescent="0.25">
      <c r="A46" s="39" t="s">
        <v>175</v>
      </c>
      <c r="B46" s="39" t="s">
        <v>209</v>
      </c>
      <c r="C46" s="39">
        <v>36.01</v>
      </c>
      <c r="D46" s="39">
        <v>32.99</v>
      </c>
      <c r="E46" s="37"/>
      <c r="F46" s="37"/>
      <c r="G46" s="37"/>
      <c r="H46" s="37"/>
      <c r="I46" s="37"/>
      <c r="J46" s="37"/>
      <c r="K46" s="37"/>
      <c r="L46" s="37"/>
    </row>
    <row r="47" spans="1:13" ht="15" customHeight="1" x14ac:dyDescent="0.25">
      <c r="A47" s="39" t="s">
        <v>176</v>
      </c>
      <c r="B47" s="39" t="s">
        <v>209</v>
      </c>
      <c r="C47" s="39">
        <v>36.380000000000003</v>
      </c>
      <c r="D47" s="39">
        <v>32.74</v>
      </c>
      <c r="E47" s="37"/>
      <c r="G47" s="37"/>
      <c r="H47" s="37"/>
      <c r="I47" s="37"/>
      <c r="J47" s="37"/>
      <c r="K47" s="37"/>
      <c r="L47" s="37"/>
    </row>
    <row r="48" spans="1:13" ht="16.5" customHeight="1" x14ac:dyDescent="0.25">
      <c r="A48" s="39" t="s">
        <v>177</v>
      </c>
      <c r="B48" s="39" t="s">
        <v>210</v>
      </c>
      <c r="C48" s="39" t="s">
        <v>72</v>
      </c>
      <c r="D48" s="39">
        <v>36.86</v>
      </c>
      <c r="E48" s="37"/>
      <c r="G48" s="37"/>
      <c r="H48" s="37"/>
      <c r="I48" s="37"/>
      <c r="J48" s="37"/>
      <c r="K48" s="37"/>
      <c r="L48" s="37"/>
    </row>
    <row r="49" spans="1:12" ht="16.5" customHeight="1" x14ac:dyDescent="0.25">
      <c r="A49" s="39" t="s">
        <v>178</v>
      </c>
      <c r="B49" s="39" t="s">
        <v>210</v>
      </c>
      <c r="C49" s="39">
        <v>37.21</v>
      </c>
      <c r="D49" s="39">
        <v>39.18</v>
      </c>
      <c r="E49" s="37"/>
      <c r="G49" s="37"/>
      <c r="H49" s="37"/>
      <c r="I49" s="37"/>
      <c r="J49" s="37"/>
      <c r="K49" s="37"/>
      <c r="L49" s="37"/>
    </row>
    <row r="50" spans="1:12" ht="16.5" customHeight="1" x14ac:dyDescent="0.25">
      <c r="A50" s="39" t="s">
        <v>179</v>
      </c>
      <c r="B50" s="39" t="s">
        <v>207</v>
      </c>
      <c r="C50" s="39">
        <v>33.409999999999997</v>
      </c>
      <c r="D50" s="39">
        <v>32.94</v>
      </c>
      <c r="E50" s="37"/>
      <c r="G50" s="37"/>
      <c r="H50" s="37"/>
      <c r="I50" s="37"/>
      <c r="J50" s="37"/>
      <c r="K50" s="37"/>
      <c r="L50" s="37"/>
    </row>
    <row r="51" spans="1:12" ht="16.5" customHeight="1" x14ac:dyDescent="0.25">
      <c r="A51" s="39" t="s">
        <v>180</v>
      </c>
      <c r="B51" s="39" t="s">
        <v>207</v>
      </c>
      <c r="C51" s="39">
        <v>33.25</v>
      </c>
      <c r="D51" s="39">
        <v>32.590000000000003</v>
      </c>
      <c r="E51" s="37"/>
      <c r="G51" s="37"/>
      <c r="H51" s="37"/>
      <c r="I51" s="37"/>
      <c r="J51" s="37"/>
      <c r="K51" s="37"/>
      <c r="L51" s="37"/>
    </row>
    <row r="52" spans="1:12" x14ac:dyDescent="0.25">
      <c r="A52" s="39" t="s">
        <v>181</v>
      </c>
      <c r="B52" s="39" t="s">
        <v>211</v>
      </c>
      <c r="C52" s="39">
        <v>32.21</v>
      </c>
      <c r="D52" s="39">
        <v>30.97</v>
      </c>
      <c r="E52" s="37"/>
      <c r="G52" s="37"/>
      <c r="H52" s="37"/>
      <c r="I52" s="37"/>
      <c r="J52" s="37"/>
      <c r="K52" s="37"/>
      <c r="L52" s="37"/>
    </row>
    <row r="53" spans="1:12" x14ac:dyDescent="0.25">
      <c r="A53" s="39" t="s">
        <v>182</v>
      </c>
      <c r="B53" s="39" t="s">
        <v>211</v>
      </c>
      <c r="C53" s="39">
        <v>31.86</v>
      </c>
      <c r="D53" s="39">
        <v>30.92</v>
      </c>
      <c r="G53" s="37"/>
      <c r="H53" s="37"/>
      <c r="I53" s="37"/>
      <c r="J53" s="37"/>
      <c r="K53" s="37"/>
      <c r="L53" s="37"/>
    </row>
    <row r="54" spans="1:12" x14ac:dyDescent="0.25">
      <c r="A54" s="39" t="s">
        <v>183</v>
      </c>
      <c r="B54" s="39" t="s">
        <v>184</v>
      </c>
      <c r="C54" s="39">
        <v>29.9</v>
      </c>
      <c r="D54" s="39">
        <v>28.82</v>
      </c>
      <c r="G54" s="37"/>
      <c r="H54" s="37"/>
      <c r="I54" s="37"/>
      <c r="J54" s="37"/>
      <c r="K54" s="37"/>
      <c r="L54" s="37"/>
    </row>
    <row r="55" spans="1:12" x14ac:dyDescent="0.25">
      <c r="A55" s="39" t="s">
        <v>185</v>
      </c>
      <c r="B55" s="39" t="s">
        <v>184</v>
      </c>
      <c r="C55" s="39">
        <v>29.9</v>
      </c>
      <c r="D55" s="39">
        <v>29.01</v>
      </c>
      <c r="G55" s="37"/>
      <c r="H55" s="37"/>
      <c r="I55" s="37"/>
      <c r="J55" s="37"/>
      <c r="K55" s="37"/>
      <c r="L55" s="37"/>
    </row>
    <row r="56" spans="1:12" x14ac:dyDescent="0.25">
      <c r="A56" s="39" t="s">
        <v>186</v>
      </c>
      <c r="B56" s="39" t="s">
        <v>212</v>
      </c>
      <c r="C56" s="39">
        <v>31.06</v>
      </c>
      <c r="D56" s="39">
        <v>30.51</v>
      </c>
    </row>
    <row r="57" spans="1:12" x14ac:dyDescent="0.25">
      <c r="A57" s="39" t="s">
        <v>187</v>
      </c>
      <c r="B57" s="39" t="s">
        <v>212</v>
      </c>
      <c r="C57" s="39">
        <v>30.85</v>
      </c>
      <c r="D57" s="39">
        <v>30.15</v>
      </c>
    </row>
    <row r="58" spans="1:12" x14ac:dyDescent="0.25">
      <c r="A58" s="39" t="s">
        <v>188</v>
      </c>
      <c r="B58" s="39" t="s">
        <v>213</v>
      </c>
      <c r="C58" s="39">
        <v>30.58</v>
      </c>
      <c r="D58" s="39">
        <v>29.77</v>
      </c>
    </row>
    <row r="59" spans="1:12" x14ac:dyDescent="0.25">
      <c r="A59" s="39" t="s">
        <v>189</v>
      </c>
      <c r="B59" s="39" t="s">
        <v>213</v>
      </c>
      <c r="C59" s="39">
        <v>30.37</v>
      </c>
      <c r="D59" s="39">
        <v>29.84</v>
      </c>
    </row>
    <row r="60" spans="1:12" x14ac:dyDescent="0.25">
      <c r="A60" s="39" t="s">
        <v>190</v>
      </c>
      <c r="B60" s="39" t="s">
        <v>191</v>
      </c>
      <c r="C60" s="39">
        <v>27.51</v>
      </c>
      <c r="D60" s="39">
        <v>27.54</v>
      </c>
    </row>
    <row r="61" spans="1:12" x14ac:dyDescent="0.25">
      <c r="A61" s="39" t="s">
        <v>133</v>
      </c>
      <c r="B61" s="39" t="s">
        <v>214</v>
      </c>
      <c r="C61" s="39">
        <v>30.47</v>
      </c>
      <c r="D61" s="39">
        <v>29.87</v>
      </c>
    </row>
    <row r="62" spans="1:12" x14ac:dyDescent="0.25">
      <c r="A62" s="39" t="s">
        <v>128</v>
      </c>
      <c r="B62" s="39" t="s">
        <v>214</v>
      </c>
      <c r="C62" s="39">
        <v>30.6</v>
      </c>
      <c r="D62" s="39">
        <v>30.22</v>
      </c>
    </row>
    <row r="63" spans="1:12" x14ac:dyDescent="0.25">
      <c r="A63" s="39" t="s">
        <v>192</v>
      </c>
      <c r="B63" s="39" t="s">
        <v>215</v>
      </c>
      <c r="C63" s="39">
        <v>33.020000000000003</v>
      </c>
      <c r="D63" s="39">
        <v>32.4</v>
      </c>
    </row>
    <row r="64" spans="1:12" x14ac:dyDescent="0.25">
      <c r="A64" s="39" t="s">
        <v>193</v>
      </c>
      <c r="B64" s="39" t="s">
        <v>215</v>
      </c>
      <c r="C64" s="39">
        <v>33.14</v>
      </c>
      <c r="D64" s="39">
        <v>32.24</v>
      </c>
    </row>
    <row r="65" spans="1:6" x14ac:dyDescent="0.25">
      <c r="A65" s="39" t="s">
        <v>194</v>
      </c>
      <c r="B65" s="39" t="s">
        <v>216</v>
      </c>
      <c r="C65" s="39">
        <v>30.83</v>
      </c>
      <c r="D65" s="39">
        <v>29.53</v>
      </c>
    </row>
    <row r="66" spans="1:6" x14ac:dyDescent="0.25">
      <c r="A66" s="39" t="s">
        <v>195</v>
      </c>
      <c r="B66" s="39" t="s">
        <v>216</v>
      </c>
      <c r="C66" s="39">
        <v>30.48</v>
      </c>
      <c r="D66" s="39">
        <v>29.15</v>
      </c>
    </row>
    <row r="67" spans="1:6" x14ac:dyDescent="0.25">
      <c r="A67" s="39" t="s">
        <v>196</v>
      </c>
      <c r="B67" s="39" t="s">
        <v>217</v>
      </c>
      <c r="C67" s="39">
        <v>31.28</v>
      </c>
      <c r="D67" s="39">
        <v>30.38</v>
      </c>
    </row>
    <row r="68" spans="1:6" x14ac:dyDescent="0.25">
      <c r="A68" s="39" t="s">
        <v>197</v>
      </c>
      <c r="B68" s="39" t="s">
        <v>217</v>
      </c>
      <c r="C68" s="39">
        <v>31.09</v>
      </c>
      <c r="D68" s="39">
        <v>30.26</v>
      </c>
    </row>
    <row r="69" spans="1:6" x14ac:dyDescent="0.25">
      <c r="A69" s="39" t="s">
        <v>198</v>
      </c>
      <c r="B69" s="39" t="s">
        <v>218</v>
      </c>
      <c r="C69" s="39">
        <v>33.35</v>
      </c>
      <c r="D69" s="39">
        <v>32.28</v>
      </c>
    </row>
    <row r="70" spans="1:6" x14ac:dyDescent="0.25">
      <c r="A70" s="39" t="s">
        <v>199</v>
      </c>
      <c r="B70" s="39" t="s">
        <v>218</v>
      </c>
      <c r="C70" s="39">
        <v>32.72</v>
      </c>
      <c r="D70" s="39">
        <v>32.17</v>
      </c>
    </row>
    <row r="71" spans="1:6" x14ac:dyDescent="0.25">
      <c r="A71" s="39" t="s">
        <v>200</v>
      </c>
      <c r="B71" s="39" t="s">
        <v>201</v>
      </c>
      <c r="C71" s="39" t="s">
        <v>72</v>
      </c>
      <c r="D71" s="39" t="s">
        <v>72</v>
      </c>
    </row>
    <row r="72" spans="1:6" x14ac:dyDescent="0.25">
      <c r="A72" s="39" t="s">
        <v>202</v>
      </c>
      <c r="B72" s="39" t="s">
        <v>201</v>
      </c>
      <c r="C72" s="39" t="s">
        <v>72</v>
      </c>
      <c r="D72" s="39" t="s">
        <v>72</v>
      </c>
    </row>
    <row r="73" spans="1:6" x14ac:dyDescent="0.25">
      <c r="A73" s="39" t="s">
        <v>203</v>
      </c>
      <c r="B73" s="39" t="s">
        <v>219</v>
      </c>
      <c r="C73" s="39">
        <v>37.869999999999997</v>
      </c>
      <c r="D73" s="39">
        <v>34.64</v>
      </c>
    </row>
    <row r="74" spans="1:6" x14ac:dyDescent="0.25">
      <c r="A74" s="39" t="s">
        <v>204</v>
      </c>
      <c r="B74" s="39" t="s">
        <v>219</v>
      </c>
      <c r="C74" s="39">
        <v>35.9</v>
      </c>
      <c r="D74" s="39">
        <v>35.36</v>
      </c>
    </row>
    <row r="75" spans="1:6" x14ac:dyDescent="0.25">
      <c r="A75" s="39" t="s">
        <v>205</v>
      </c>
      <c r="B75" s="39" t="s">
        <v>220</v>
      </c>
      <c r="C75" s="39">
        <v>34.340000000000003</v>
      </c>
      <c r="D75" s="39">
        <v>33.54</v>
      </c>
    </row>
    <row r="76" spans="1:6" x14ac:dyDescent="0.25">
      <c r="A76" s="39" t="s">
        <v>206</v>
      </c>
      <c r="B76" s="39" t="s">
        <v>220</v>
      </c>
      <c r="C76" s="39">
        <v>34.630000000000003</v>
      </c>
      <c r="D76" s="39">
        <v>33.26</v>
      </c>
    </row>
    <row r="78" spans="1:6" x14ac:dyDescent="0.25">
      <c r="A78" s="199" t="s">
        <v>343</v>
      </c>
      <c r="B78" s="199"/>
      <c r="C78" s="199"/>
      <c r="D78" s="199"/>
      <c r="E78" s="199"/>
      <c r="F78" s="199"/>
    </row>
    <row r="79" spans="1:6" x14ac:dyDescent="0.25">
      <c r="A79" s="200"/>
      <c r="B79" s="200"/>
      <c r="C79" s="200"/>
      <c r="D79" s="200"/>
      <c r="E79" s="200"/>
      <c r="F79" s="200"/>
    </row>
    <row r="80" spans="1:6" x14ac:dyDescent="0.25">
      <c r="A80" s="200"/>
      <c r="B80" s="200"/>
      <c r="C80" s="200"/>
      <c r="D80" s="200"/>
      <c r="E80" s="200"/>
      <c r="F80" s="200"/>
    </row>
    <row r="81" spans="1:6" x14ac:dyDescent="0.25">
      <c r="A81" s="200"/>
      <c r="B81" s="200"/>
      <c r="C81" s="200"/>
      <c r="D81" s="200"/>
      <c r="E81" s="200"/>
      <c r="F81" s="200"/>
    </row>
    <row r="82" spans="1:6" x14ac:dyDescent="0.25">
      <c r="A82" s="200"/>
      <c r="B82" s="200"/>
      <c r="C82" s="200"/>
      <c r="D82" s="200"/>
      <c r="E82" s="200"/>
      <c r="F82" s="200"/>
    </row>
    <row r="83" spans="1:6" x14ac:dyDescent="0.25">
      <c r="A83" s="200"/>
      <c r="B83" s="200"/>
      <c r="C83" s="200"/>
      <c r="D83" s="200"/>
      <c r="E83" s="200"/>
      <c r="F83" s="200"/>
    </row>
  </sheetData>
  <mergeCells count="8">
    <mergeCell ref="A78:F78"/>
    <mergeCell ref="A79:F83"/>
    <mergeCell ref="A5:F5"/>
    <mergeCell ref="G25:K25"/>
    <mergeCell ref="B13:K13"/>
    <mergeCell ref="A16:B16"/>
    <mergeCell ref="A17:B17"/>
    <mergeCell ref="A25:E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Extraction Method</vt:lpstr>
      <vt:lpstr>Reaction Set-up</vt:lpstr>
      <vt:lpstr>Plate Layout</vt:lpstr>
      <vt:lpstr>Run Analysis</vt:lpstr>
      <vt:lpstr>'Reaction Set-up'!Print_Area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2022-11-28T02:18:37Z</cp:lastPrinted>
  <dcterms:created xsi:type="dcterms:W3CDTF">2020-12-02T06:32:13Z</dcterms:created>
  <dcterms:modified xsi:type="dcterms:W3CDTF">2022-12-22T08:36:56Z</dcterms:modified>
</cp:coreProperties>
</file>