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TR\TR1\Private\Projects\IVD&amp;RUO\Jaipur (EC2110-D)\Experiment_E.coli\20221202 Run 2 3plx &amp; Uida Sample (2&amp;16) 50mlvs300ml\"/>
    </mc:Choice>
  </mc:AlternateContent>
  <bookViews>
    <workbookView xWindow="8715" yWindow="60" windowWidth="19035" windowHeight="10140" activeTab="3"/>
  </bookViews>
  <sheets>
    <sheet name="Extraction Method" sheetId="6" r:id="rId1"/>
    <sheet name="Reaction Set-up" sheetId="1" r:id="rId2"/>
    <sheet name="Plate Layout" sheetId="5" r:id="rId3"/>
    <sheet name="Run Analysis" sheetId="3" r:id="rId4"/>
  </sheets>
  <definedNames>
    <definedName name="_xlnm.Print_Area" localSheetId="1">'Reaction Set-up'!$A$68:$J$82,'Reaction Set-up'!$A$83:$H$108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6" i="1" l="1"/>
  <c r="D60" i="6"/>
  <c r="F60" i="6" s="1"/>
  <c r="D59" i="6"/>
  <c r="F59" i="6" s="1"/>
  <c r="D58" i="6"/>
  <c r="F58" i="6" s="1"/>
  <c r="F61" i="6" l="1"/>
  <c r="F62" i="6" l="1"/>
  <c r="F63" i="6" s="1"/>
  <c r="C80" i="1" l="1"/>
  <c r="C81" i="1" s="1"/>
  <c r="E70" i="1"/>
  <c r="D71" i="1" l="1"/>
  <c r="D81" i="1" s="1"/>
  <c r="E71" i="1" l="1"/>
  <c r="E81" i="1" s="1"/>
  <c r="I74" i="1" l="1"/>
  <c r="J74" i="1" s="1"/>
  <c r="J73" i="1"/>
  <c r="J72" i="1"/>
  <c r="J71" i="1"/>
  <c r="J70" i="1"/>
  <c r="I75" i="1" l="1"/>
  <c r="J75" i="1" s="1"/>
  <c r="D66" i="1"/>
</calcChain>
</file>

<file path=xl/sharedStrings.xml><?xml version="1.0" encoding="utf-8"?>
<sst xmlns="http://schemas.openxmlformats.org/spreadsheetml/2006/main" count="507" uniqueCount="308">
  <si>
    <t>Project ID:</t>
  </si>
  <si>
    <t>Experiment Title:</t>
  </si>
  <si>
    <t>Experiment Aim:</t>
  </si>
  <si>
    <t>Date:</t>
  </si>
  <si>
    <t>Operator:</t>
  </si>
  <si>
    <t>Link:</t>
  </si>
  <si>
    <t>Equipment</t>
  </si>
  <si>
    <t>Description</t>
  </si>
  <si>
    <t>Maintenance 
Due Date</t>
  </si>
  <si>
    <t>Location</t>
  </si>
  <si>
    <t>NA</t>
  </si>
  <si>
    <t>Pipette - 1000 µL</t>
  </si>
  <si>
    <t>Pipette - 10 uL</t>
  </si>
  <si>
    <t>Instrument Room</t>
  </si>
  <si>
    <t>Reagents</t>
  </si>
  <si>
    <t>Vendor</t>
  </si>
  <si>
    <t>Catalog Number</t>
  </si>
  <si>
    <t>Lot Number</t>
  </si>
  <si>
    <t>Date of Expiry
/Manufacture</t>
  </si>
  <si>
    <t>Consumables</t>
  </si>
  <si>
    <t>Pipette Tips - 1000 µL</t>
  </si>
  <si>
    <t>Axygen</t>
  </si>
  <si>
    <t>TF-1000-L-R-S</t>
  </si>
  <si>
    <t>Pipette Tips - 200 µL</t>
  </si>
  <si>
    <t>TF-200-L-R-S</t>
  </si>
  <si>
    <t>Pipette Tips - 20 µL</t>
  </si>
  <si>
    <t>TF-20-L-R-S</t>
  </si>
  <si>
    <t>Pipette Tips - 10 µL</t>
  </si>
  <si>
    <t>TF-300-L-R-S</t>
  </si>
  <si>
    <t>Microtubes, 1.5 mL</t>
  </si>
  <si>
    <t>Component</t>
  </si>
  <si>
    <t>Per Reaction (uL)</t>
  </si>
  <si>
    <t>Master Mix Room</t>
  </si>
  <si>
    <t>Total</t>
  </si>
  <si>
    <t>Cycling Parameters</t>
  </si>
  <si>
    <t>Step</t>
  </si>
  <si>
    <t>Stage</t>
  </si>
  <si>
    <t>Number of Cycles</t>
  </si>
  <si>
    <t>Temperature (°C)</t>
  </si>
  <si>
    <t>Time 
(Min : Sec)</t>
  </si>
  <si>
    <t>Acquiring</t>
  </si>
  <si>
    <t>Hold</t>
  </si>
  <si>
    <t>-</t>
  </si>
  <si>
    <t>PCR Initial Heat Inactivation</t>
  </si>
  <si>
    <t>Cycling</t>
  </si>
  <si>
    <t>Denaturation</t>
  </si>
  <si>
    <t>Annealing + Extension</t>
  </si>
  <si>
    <t>Acquiring to all channels</t>
  </si>
  <si>
    <t>Primer dilution</t>
  </si>
  <si>
    <t>Stock (uM)</t>
  </si>
  <si>
    <t>Final (uM)</t>
  </si>
  <si>
    <t>H2O</t>
  </si>
  <si>
    <t>Sample</t>
  </si>
  <si>
    <t>A</t>
  </si>
  <si>
    <t>B</t>
  </si>
  <si>
    <t>C</t>
  </si>
  <si>
    <t>D</t>
  </si>
  <si>
    <t>E</t>
  </si>
  <si>
    <t>F</t>
  </si>
  <si>
    <t>G</t>
  </si>
  <si>
    <t>H</t>
  </si>
  <si>
    <t>Instrument Information</t>
  </si>
  <si>
    <t>Asset Number (Internal)</t>
  </si>
  <si>
    <t>Analysis Settings</t>
  </si>
  <si>
    <t>Target Channel:</t>
  </si>
  <si>
    <t>Results and Run Analysis</t>
  </si>
  <si>
    <t>Raw Amplification Plot (Green (FAM))</t>
  </si>
  <si>
    <t>Ct in FAM channel</t>
  </si>
  <si>
    <t>Samples</t>
  </si>
  <si>
    <t>Dilution Factor</t>
  </si>
  <si>
    <t>Amount of Primer</t>
  </si>
  <si>
    <t>Amount of Water/TE</t>
  </si>
  <si>
    <t>Final Volume (ul)</t>
  </si>
  <si>
    <t>N/A</t>
  </si>
  <si>
    <t>-20°C Freezer</t>
  </si>
  <si>
    <t>Asset Number
(Internal)</t>
  </si>
  <si>
    <t>Asset Number
(GIS / Serial Number)</t>
  </si>
  <si>
    <t>Nuclease Free Water</t>
  </si>
  <si>
    <t>QIAGEN</t>
  </si>
  <si>
    <t>Primers</t>
  </si>
  <si>
    <t>20FR-MM-1</t>
  </si>
  <si>
    <t>Master Mix Room (MM)</t>
  </si>
  <si>
    <t>Pipette - 20 uL</t>
  </si>
  <si>
    <t>4°C Refrigerator</t>
  </si>
  <si>
    <t>4FRG-MM-1</t>
  </si>
  <si>
    <t>P200-MM-2</t>
  </si>
  <si>
    <t>C006993455</t>
  </si>
  <si>
    <t>P20-MM-2</t>
  </si>
  <si>
    <t>P1000-MM-2</t>
  </si>
  <si>
    <t>KJ09437</t>
  </si>
  <si>
    <t>Pipette - 200 µL</t>
  </si>
  <si>
    <t>HH93920</t>
  </si>
  <si>
    <t>P10-MM-2</t>
  </si>
  <si>
    <t>Real-Time PCR System, CFX96 Touch</t>
  </si>
  <si>
    <t>CFX-INS-2</t>
  </si>
  <si>
    <t>BR200728</t>
  </si>
  <si>
    <t>IDT</t>
  </si>
  <si>
    <t>P1000-TA-4</t>
  </si>
  <si>
    <t>C006992352</t>
  </si>
  <si>
    <t>Template Addition Room (TA)</t>
  </si>
  <si>
    <t>Pipette - 200 uL</t>
  </si>
  <si>
    <t>P200-TA-4</t>
  </si>
  <si>
    <t>C006993052</t>
  </si>
  <si>
    <t>P20-TA-4</t>
  </si>
  <si>
    <t>OZ00190</t>
  </si>
  <si>
    <t>P10-TA-4</t>
  </si>
  <si>
    <t>C006992852</t>
  </si>
  <si>
    <t xml:space="preserve">Add 5uL extracted samples </t>
  </si>
  <si>
    <t>Microplate Centrifuge</t>
  </si>
  <si>
    <t>SP-BIO-NPC-1</t>
  </si>
  <si>
    <t>TT-E14-1132</t>
  </si>
  <si>
    <t>2x SensiFAST Probe No ROX Mix</t>
  </si>
  <si>
    <t>MERIDIAN</t>
  </si>
  <si>
    <t>SF593-B092150</t>
  </si>
  <si>
    <t>DOE: MAR 2023</t>
  </si>
  <si>
    <t>5 sec</t>
  </si>
  <si>
    <t>30 sec</t>
  </si>
  <si>
    <t>Hard-Shell 96-Well PCR Plates, Low Profile, Thin Wall, Skirted, White/Clear</t>
  </si>
  <si>
    <t>Bio-Rad</t>
  </si>
  <si>
    <t>HSP9601</t>
  </si>
  <si>
    <t>Microseal 'B' seal; Seal</t>
  </si>
  <si>
    <t>MSB1001</t>
  </si>
  <si>
    <t>Leg_mipT1_F26</t>
  </si>
  <si>
    <t>Leg_mipT1_R23</t>
  </si>
  <si>
    <r>
      <t>- Add</t>
    </r>
    <r>
      <rPr>
        <b/>
        <sz val="11"/>
        <color rgb="FFFF0000"/>
        <rFont val="Calibri"/>
        <family val="2"/>
        <scheme val="minor"/>
      </rPr>
      <t xml:space="preserve"> 15µL MM +</t>
    </r>
    <r>
      <rPr>
        <b/>
        <sz val="11"/>
        <color theme="4"/>
        <rFont val="Calibri"/>
        <family val="2"/>
        <scheme val="minor"/>
      </rPr>
      <t xml:space="preserve"> 5uL template</t>
    </r>
    <r>
      <rPr>
        <sz val="11"/>
        <color rgb="FFFF0000"/>
        <rFont val="Calibri"/>
        <family val="2"/>
        <scheme val="minor"/>
      </rPr>
      <t xml:space="preserve">  into respective wells in accordance to the layout below</t>
    </r>
  </si>
  <si>
    <t>Threshold (CFX):</t>
  </si>
  <si>
    <t>Well</t>
  </si>
  <si>
    <t>Raw Amplification Plot (Yellow (HEX))</t>
  </si>
  <si>
    <t>Ct in HEX channel</t>
  </si>
  <si>
    <t>Ct in TEX channel</t>
  </si>
  <si>
    <t>Raw Amplification Plot (Red (TEX))</t>
  </si>
  <si>
    <t>Leg_wzm_F4</t>
  </si>
  <si>
    <t>Leg_wzm_R9</t>
  </si>
  <si>
    <t>Leg_wzm_P2-TX</t>
  </si>
  <si>
    <t>FAM, HEX, TEX</t>
  </si>
  <si>
    <t>D02</t>
  </si>
  <si>
    <t>Leg_16S-P2 HEX</t>
  </si>
  <si>
    <t>UidA NTC</t>
  </si>
  <si>
    <t>UidA_F4 (10uM)</t>
  </si>
  <si>
    <t>UidA_R2 (10uM)</t>
  </si>
  <si>
    <t>uidA-P1 FAM (10uM)</t>
  </si>
  <si>
    <t>D01</t>
  </si>
  <si>
    <t>D04</t>
  </si>
  <si>
    <t>Template Addition Room</t>
  </si>
  <si>
    <t>uidA_F4R2P1</t>
  </si>
  <si>
    <t>3PLX NTC</t>
  </si>
  <si>
    <t>UIDA NTC</t>
  </si>
  <si>
    <t xml:space="preserve">2x SensiFAST Probe No ROX Mix </t>
  </si>
  <si>
    <t xml:space="preserve">Leg_mipT1_F26  </t>
  </si>
  <si>
    <t xml:space="preserve">Leg_mipT1_R23  </t>
  </si>
  <si>
    <t xml:space="preserve">Leg_mipT1_P1_FAM  </t>
  </si>
  <si>
    <t xml:space="preserve">Leg_16s (B2)_F45  </t>
  </si>
  <si>
    <t xml:space="preserve">Leg_16s (B2)_R27  </t>
  </si>
  <si>
    <t xml:space="preserve">Leg_16s (B2)_P2_HEX  </t>
  </si>
  <si>
    <t xml:space="preserve">Leg_wzm_F4  </t>
  </si>
  <si>
    <t xml:space="preserve">Leg_wzm_R9  </t>
  </si>
  <si>
    <t xml:space="preserve">Leg_wzm_P2_TEX  </t>
  </si>
  <si>
    <t>3PLX  Sample 2 
50ml Direct</t>
  </si>
  <si>
    <t>3PLX  Sample 2 
300ml CNCA</t>
  </si>
  <si>
    <t>3PLX  Sample 16 
50ml Direct</t>
  </si>
  <si>
    <t>3PLX  Sample 16 
300ml CNCA</t>
  </si>
  <si>
    <t>UidA  Sample 2 
50ml Direct</t>
  </si>
  <si>
    <t>UidA  Sample 2 
300ml CNCA</t>
  </si>
  <si>
    <t>UidA  Sample 16 
50ml Direct</t>
  </si>
  <si>
    <t>UidA  Sample 16 
300ml CNCA</t>
  </si>
  <si>
    <t>Jaipur (EC2110-D)</t>
  </si>
  <si>
    <t>Ken &amp; Nathalie</t>
  </si>
  <si>
    <t>KJ08190</t>
  </si>
  <si>
    <t>Leg_mipT1_P1_ FAM</t>
  </si>
  <si>
    <t>Legio_16s_F45</t>
  </si>
  <si>
    <t>Legio_16s_R27</t>
  </si>
  <si>
    <t>UidA-F4</t>
  </si>
  <si>
    <t>UidA-R2</t>
  </si>
  <si>
    <t>UidA-P1 FAM</t>
  </si>
  <si>
    <t xml:space="preserve">Elysis </t>
  </si>
  <si>
    <t xml:space="preserve">Steps </t>
  </si>
  <si>
    <t>Conditions Used</t>
  </si>
  <si>
    <t>Centrifuge solution at 15000RPM for 10mins</t>
  </si>
  <si>
    <t>Remove supernatant and add 150ul Elution buffer</t>
  </si>
  <si>
    <t xml:space="preserve">Membrane selected </t>
  </si>
  <si>
    <t>Filter an appropriate volume of water sample using Metal Filtration System.</t>
  </si>
  <si>
    <t xml:space="preserve">300ml </t>
  </si>
  <si>
    <t xml:space="preserve">Place membrane in 5ml Tube with 1ml Diluent and vortex for 1min </t>
  </si>
  <si>
    <t>Short Spin using the centrifuge (~2000rpm)</t>
  </si>
  <si>
    <t>Transfer solution to 1.5ml microcentrifuge tube &amp; centrifuge at 8000rpm for 5mins</t>
  </si>
  <si>
    <t xml:space="preserve">Supernatant is removed until ~100ul remains. Add 700ul Elysis buffer </t>
  </si>
  <si>
    <t>Vortex for 10seconds and heat tube at 80deg for 10mins</t>
  </si>
  <si>
    <t>A11</t>
  </si>
  <si>
    <t>A12</t>
  </si>
  <si>
    <t>B11</t>
  </si>
  <si>
    <t>B12</t>
  </si>
  <si>
    <t>C01</t>
  </si>
  <si>
    <t>C02</t>
  </si>
  <si>
    <t>C03</t>
  </si>
  <si>
    <t>C04</t>
  </si>
  <si>
    <t>C06</t>
  </si>
  <si>
    <t>C07</t>
  </si>
  <si>
    <t>C08</t>
  </si>
  <si>
    <t>C09</t>
  </si>
  <si>
    <t>D03</t>
  </si>
  <si>
    <t>D06</t>
  </si>
  <si>
    <t>D07</t>
  </si>
  <si>
    <t>D08</t>
  </si>
  <si>
    <t>D09</t>
  </si>
  <si>
    <t>3plx NTC</t>
  </si>
  <si>
    <t>3plx S2 50mlDir</t>
  </si>
  <si>
    <t>3plx S2 300ml</t>
  </si>
  <si>
    <t>3plxS16 50mlDir</t>
  </si>
  <si>
    <t>3plx S16 300ml</t>
  </si>
  <si>
    <t>UidA S2 50mlDir</t>
  </si>
  <si>
    <t>UidA S2 300ml</t>
  </si>
  <si>
    <t>UidAS16 50mlDir</t>
  </si>
  <si>
    <t>UidA S16 300ml</t>
  </si>
  <si>
    <t>20221202 Run 2 3plx &amp; Uida Sample (2&amp;16) 50mlvs300ml</t>
  </si>
  <si>
    <t>4°C Refrigerator, EKObasic Sample Prep</t>
  </si>
  <si>
    <t>4FRG-SP-1</t>
  </si>
  <si>
    <t xml:space="preserve">Sample Preparation Room </t>
  </si>
  <si>
    <t>BSC, Thermo Scientific 1300 Series A2 Class II</t>
  </si>
  <si>
    <t>BSC-SP-1</t>
  </si>
  <si>
    <t>Single Channel Micropipette, Gilson P10L</t>
  </si>
  <si>
    <t>P10-SP-3</t>
  </si>
  <si>
    <t>W56221H</t>
  </si>
  <si>
    <t>Single Channel Micropipette, Gilson P20L</t>
  </si>
  <si>
    <t>P20-SP-3</t>
  </si>
  <si>
    <t>W64416E</t>
  </si>
  <si>
    <t>Single Channel Micropipette, Gilson P200</t>
  </si>
  <si>
    <t>P200-SP-3</t>
  </si>
  <si>
    <t>X53249D</t>
  </si>
  <si>
    <t>Single Channel Micropipette, Gilson P1000</t>
  </si>
  <si>
    <t>P1000-SP-3</t>
  </si>
  <si>
    <t>Z62758L</t>
  </si>
  <si>
    <t>Heat block, Thermomixer Comfort with shaking</t>
  </si>
  <si>
    <t>HBLK-SP-2</t>
  </si>
  <si>
    <t>HBLK-SP-3</t>
  </si>
  <si>
    <t>Vortex Mixer, Corning 6777</t>
  </si>
  <si>
    <t>VOX-SP-2</t>
  </si>
  <si>
    <t>Purpose</t>
  </si>
  <si>
    <t>Lysis Buffer</t>
  </si>
  <si>
    <t>Nuclease-Free Water</t>
  </si>
  <si>
    <t>Qiagen</t>
  </si>
  <si>
    <t>3M Sodium Hydroxide Solution</t>
  </si>
  <si>
    <t>1st Base</t>
  </si>
  <si>
    <t>BUF-1530-1L</t>
  </si>
  <si>
    <t>1A1213M14327</t>
  </si>
  <si>
    <t>EDTA, 0.5M (pH 8.0)</t>
  </si>
  <si>
    <t>Promega</t>
  </si>
  <si>
    <t>V4231</t>
  </si>
  <si>
    <t>DOE:17-Dec-22</t>
  </si>
  <si>
    <t>Ethanol</t>
  </si>
  <si>
    <t>Sigma Aldrich</t>
  </si>
  <si>
    <t>1.00983.2511</t>
  </si>
  <si>
    <t>K52293683 011</t>
  </si>
  <si>
    <t>DOE:28-Feb-25</t>
  </si>
  <si>
    <t>Elution Buffer</t>
  </si>
  <si>
    <t>Date of Collection</t>
  </si>
  <si>
    <t>YAN</t>
  </si>
  <si>
    <t xml:space="preserve"> Thermo Scientific</t>
  </si>
  <si>
    <t>MBP 2179-05-HR-PK</t>
  </si>
  <si>
    <t>MBP 2069-05-HR-PK</t>
  </si>
  <si>
    <t>TFLR113-20-Q-PK</t>
  </si>
  <si>
    <t>MBP 2140-05-HR-PK</t>
  </si>
  <si>
    <t>EPPENDORF</t>
  </si>
  <si>
    <t>EPPE0030108.051</t>
  </si>
  <si>
    <t>Microtubes,  5 mL</t>
  </si>
  <si>
    <t>PLW-SN-00362</t>
  </si>
  <si>
    <t>Round-Bottom Tube</t>
  </si>
  <si>
    <t>Falcon</t>
  </si>
  <si>
    <t>Cell Culture Dishes</t>
  </si>
  <si>
    <t>Greiner Bio-One</t>
  </si>
  <si>
    <t>664 160</t>
  </si>
  <si>
    <t>Plate Spreader</t>
  </si>
  <si>
    <t>Biomedia</t>
  </si>
  <si>
    <t>981202-300</t>
  </si>
  <si>
    <t>Procedures</t>
  </si>
  <si>
    <t xml:space="preserve">Lysis Buffer (Elysis) - Made on:  </t>
  </si>
  <si>
    <t xml:space="preserve">Conversion </t>
  </si>
  <si>
    <t>Stock (Normality)</t>
  </si>
  <si>
    <t>Stock conc. (mM)</t>
  </si>
  <si>
    <t>Final Conc. (mM)</t>
  </si>
  <si>
    <t>Final Volume (uL)</t>
  </si>
  <si>
    <t xml:space="preserve">Volume of Stock </t>
  </si>
  <si>
    <t>NaOH</t>
  </si>
  <si>
    <t>EDTA</t>
  </si>
  <si>
    <t>Sub-Total</t>
  </si>
  <si>
    <t>Top Up NFW to Final Vol</t>
  </si>
  <si>
    <t xml:space="preserve">Total Volume </t>
  </si>
  <si>
    <t>Elution Buffer (A1) - Made on:</t>
  </si>
  <si>
    <t xml:space="preserve">Sample Conditions </t>
  </si>
  <si>
    <t xml:space="preserve">Process 300ml &amp; 50ml </t>
  </si>
  <si>
    <t>Total samples:</t>
  </si>
  <si>
    <r>
      <t xml:space="preserve">Filtration method Extraction Details: </t>
    </r>
    <r>
      <rPr>
        <b/>
        <sz val="11"/>
        <color theme="1"/>
        <rFont val="Calibri"/>
        <family val="2"/>
        <scheme val="minor"/>
      </rPr>
      <t>MF</t>
    </r>
    <r>
      <rPr>
        <sz val="11"/>
        <color theme="1"/>
        <rFont val="Calibri"/>
        <family val="2"/>
        <scheme val="minor"/>
      </rPr>
      <t xml:space="preserve"> | Metal Filtration System </t>
    </r>
  </si>
  <si>
    <t xml:space="preserve">CNCA membrane </t>
  </si>
  <si>
    <t>(1 mL 1xPBS)</t>
  </si>
  <si>
    <t>Filtration method Extraction Details: Direct water extraction</t>
  </si>
  <si>
    <t>Transfer an appropriate amount of water sample into a 50ml Falcon tube using a pipette gun</t>
  </si>
  <si>
    <t>50ml sample</t>
  </si>
  <si>
    <t>Centrifuge the tube at 3500RPM for 10mins</t>
  </si>
  <si>
    <t xml:space="preserve">Remove Supernatant until ~100ul remains.  </t>
  </si>
  <si>
    <t xml:space="preserve">Transfer the solution to a 1.5ml tube and add 700ul Elysis buffer </t>
  </si>
  <si>
    <t xml:space="preserve">To test the difference between 50mL and 300mL of sample 2 and 16(FB samples) processed via filtration system </t>
  </si>
  <si>
    <t>Sample 2- PROD WASH AREA-1</t>
  </si>
  <si>
    <t>Sample 16 - BEVERAGE COUNTER (ICE DISPENSER)</t>
  </si>
  <si>
    <r>
      <t xml:space="preserve">Legionella 3plex:  MipT1F26R23P1 </t>
    </r>
    <r>
      <rPr>
        <b/>
        <sz val="11"/>
        <color theme="1"/>
        <rFont val="Calibri"/>
        <family val="2"/>
        <scheme val="minor"/>
      </rPr>
      <t>16SF45R27P2 WZMF4R9P2 PPM Made on: 07Oct22</t>
    </r>
  </si>
  <si>
    <t xml:space="preserve">   Sample 2 50ml Direct</t>
  </si>
  <si>
    <t xml:space="preserve">   Sample 2 300ml CNCA</t>
  </si>
  <si>
    <t xml:space="preserve">   Sample 16 50ml Direct</t>
  </si>
  <si>
    <t xml:space="preserve">   Sample 16 300ml CNCA</t>
  </si>
  <si>
    <t xml:space="preserve">Conclusion: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</si>
</sst>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d\-mmm\-yyyy;@"/>
    <numFmt numFmtId="165" formatCode="0.000"/>
  </numFmts>
  <fonts count="2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b/>
      <sz val="11"/>
      <color theme="4"/>
      <name val="Calibri"/>
      <family val="2"/>
      <scheme val="minor"/>
    </font>
    <font>
      <sz val="14"/>
      <color theme="1"/>
      <name val="Calibri"/>
      <family val="2"/>
      <scheme val="minor"/>
    </font>
    <font>
      <sz val="17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darkDown">
        <bgColor theme="0" tint="-0.34998626667073579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7" fillId="4" borderId="6" applyNumberFormat="0" applyFont="0" applyAlignment="0" applyProtection="0"/>
    <xf numFmtId="0" fontId="7" fillId="0" borderId="0"/>
  </cellStyleXfs>
  <cellXfs count="250">
    <xf numFmtId="0" fontId="0" fillId="0" borderId="0" xfId="0"/>
    <xf numFmtId="0" fontId="0" fillId="0" borderId="0" xfId="0" applyFont="1"/>
    <xf numFmtId="0" fontId="0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0" fillId="0" borderId="1" xfId="0" applyFont="1" applyBorder="1"/>
    <xf numFmtId="0" fontId="0" fillId="0" borderId="1" xfId="0" applyFont="1" applyBorder="1" applyAlignment="1">
      <alignment horizontal="left" vertical="center"/>
    </xf>
    <xf numFmtId="0" fontId="0" fillId="0" borderId="0" xfId="0" applyFont="1" applyBorder="1"/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0" xfId="0" applyFont="1"/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/>
    <xf numFmtId="0" fontId="0" fillId="0" borderId="0" xfId="0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0" xfId="0" quotePrefix="1" applyFont="1" applyFill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10" fillId="0" borderId="0" xfId="0" applyFont="1"/>
    <xf numFmtId="0" fontId="2" fillId="6" borderId="0" xfId="0" applyFont="1" applyFill="1"/>
    <xf numFmtId="0" fontId="0" fillId="0" borderId="0" xfId="0" applyFill="1" applyAlignment="1">
      <alignment vertical="center" wrapText="1"/>
    </xf>
    <xf numFmtId="0" fontId="11" fillId="0" borderId="0" xfId="0" applyFont="1" applyFill="1"/>
    <xf numFmtId="0" fontId="0" fillId="0" borderId="0" xfId="0" applyFill="1" applyAlignment="1">
      <alignment horizontal="left"/>
    </xf>
    <xf numFmtId="0" fontId="0" fillId="6" borderId="0" xfId="0" applyFill="1"/>
    <xf numFmtId="0" fontId="12" fillId="0" borderId="0" xfId="3" applyFont="1" applyFill="1" applyBorder="1" applyAlignment="1">
      <alignment horizontal="center" vertical="center"/>
    </xf>
    <xf numFmtId="2" fontId="6" fillId="0" borderId="0" xfId="3" applyNumberFormat="1" applyFont="1" applyFill="1" applyBorder="1" applyAlignment="1">
      <alignment horizontal="center" vertical="center"/>
    </xf>
    <xf numFmtId="2" fontId="8" fillId="0" borderId="0" xfId="3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3" fillId="0" borderId="3" xfId="3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Font="1" applyAlignment="1">
      <alignment wrapText="1"/>
    </xf>
    <xf numFmtId="0" fontId="0" fillId="0" borderId="0" xfId="0" applyFont="1" applyFill="1" applyAlignment="1">
      <alignment horizontal="left" vertical="center"/>
    </xf>
    <xf numFmtId="0" fontId="4" fillId="0" borderId="0" xfId="1" applyFont="1" applyFill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0" fillId="0" borderId="3" xfId="0" applyFont="1" applyBorder="1" applyAlignment="1">
      <alignment horizontal="center" wrapText="1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Border="1" applyAlignment="1">
      <alignment horizontal="center"/>
    </xf>
    <xf numFmtId="0" fontId="0" fillId="0" borderId="0" xfId="0" applyFont="1" applyFill="1"/>
    <xf numFmtId="0" fontId="0" fillId="0" borderId="0" xfId="0" applyFont="1" applyFill="1" applyAlignment="1">
      <alignment wrapText="1"/>
    </xf>
    <xf numFmtId="0" fontId="0" fillId="0" borderId="0" xfId="0" applyFont="1" applyAlignment="1"/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right" vertical="center"/>
    </xf>
    <xf numFmtId="0" fontId="2" fillId="0" borderId="0" xfId="0" applyFont="1" applyFill="1" applyBorder="1" applyAlignment="1"/>
    <xf numFmtId="0" fontId="9" fillId="0" borderId="0" xfId="0" applyFont="1"/>
    <xf numFmtId="0" fontId="14" fillId="8" borderId="3" xfId="0" applyFont="1" applyFill="1" applyBorder="1" applyAlignment="1">
      <alignment horizont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6" fillId="0" borderId="3" xfId="0" quotePrefix="1" applyFont="1" applyBorder="1" applyAlignment="1">
      <alignment vertical="center"/>
    </xf>
    <xf numFmtId="15" fontId="0" fillId="0" borderId="0" xfId="0" applyNumberFormat="1" applyFont="1" applyBorder="1" applyAlignment="1">
      <alignment horizontal="left" vertical="top" wrapText="1"/>
    </xf>
    <xf numFmtId="15" fontId="0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wrapText="1"/>
    </xf>
    <xf numFmtId="15" fontId="0" fillId="0" borderId="3" xfId="0" applyNumberFormat="1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5" fillId="0" borderId="0" xfId="0" applyFont="1" applyBorder="1" applyAlignment="1">
      <alignment wrapText="1"/>
    </xf>
    <xf numFmtId="20" fontId="0" fillId="3" borderId="3" xfId="0" applyNumberFormat="1" applyFont="1" applyFill="1" applyBorder="1" applyAlignment="1">
      <alignment horizontal="center" vertical="center" wrapText="1"/>
    </xf>
    <xf numFmtId="0" fontId="0" fillId="0" borderId="3" xfId="0" quotePrefix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7" borderId="3" xfId="0" applyFont="1" applyFill="1" applyBorder="1" applyAlignment="1">
      <alignment horizontal="center" vertical="center"/>
    </xf>
    <xf numFmtId="0" fontId="0" fillId="0" borderId="3" xfId="0" quotePrefix="1" applyFont="1" applyBorder="1" applyAlignment="1">
      <alignment horizontal="center" vertical="center" wrapText="1"/>
    </xf>
    <xf numFmtId="20" fontId="0" fillId="7" borderId="3" xfId="0" applyNumberFormat="1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15" fontId="0" fillId="0" borderId="3" xfId="0" applyNumberFormat="1" applyFont="1" applyBorder="1" applyAlignment="1">
      <alignment horizontal="center" wrapText="1"/>
    </xf>
    <xf numFmtId="0" fontId="16" fillId="0" borderId="3" xfId="0" applyFont="1" applyBorder="1" applyAlignment="1">
      <alignment wrapText="1"/>
    </xf>
    <xf numFmtId="0" fontId="16" fillId="0" borderId="3" xfId="0" applyFont="1" applyBorder="1" applyAlignment="1">
      <alignment horizontal="center" wrapText="1"/>
    </xf>
    <xf numFmtId="0" fontId="0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wrapText="1"/>
    </xf>
    <xf numFmtId="20" fontId="0" fillId="0" borderId="3" xfId="0" applyNumberFormat="1" applyFont="1" applyBorder="1" applyAlignment="1">
      <alignment horizontal="center" vertical="center" wrapText="1"/>
    </xf>
    <xf numFmtId="15" fontId="17" fillId="0" borderId="3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16" fillId="12" borderId="3" xfId="0" applyFont="1" applyFill="1" applyBorder="1" applyAlignment="1">
      <alignment horizontal="center" wrapText="1"/>
    </xf>
    <xf numFmtId="2" fontId="13" fillId="11" borderId="3" xfId="3" applyNumberFormat="1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19" xfId="0" applyFont="1" applyFill="1" applyBorder="1" applyAlignment="1">
      <alignment horizontal="center"/>
    </xf>
    <xf numFmtId="2" fontId="13" fillId="13" borderId="3" xfId="3" applyNumberFormat="1" applyFont="1" applyFill="1" applyBorder="1" applyAlignment="1">
      <alignment horizontal="center" vertical="center" wrapText="1"/>
    </xf>
    <xf numFmtId="15" fontId="16" fillId="0" borderId="3" xfId="0" applyNumberFormat="1" applyFont="1" applyBorder="1" applyAlignment="1">
      <alignment horizont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0" fontId="0" fillId="0" borderId="7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2" fontId="13" fillId="15" borderId="3" xfId="3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/>
    <xf numFmtId="0" fontId="20" fillId="0" borderId="3" xfId="0" applyFont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0" fillId="16" borderId="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49" fontId="21" fillId="10" borderId="18" xfId="0" applyNumberFormat="1" applyFont="1" applyFill="1" applyBorder="1" applyAlignment="1">
      <alignment horizontal="center" vertical="center" wrapText="1"/>
    </xf>
    <xf numFmtId="49" fontId="21" fillId="10" borderId="19" xfId="0" applyNumberFormat="1" applyFont="1" applyFill="1" applyBorder="1" applyAlignment="1">
      <alignment horizontal="center" vertical="center" wrapText="1"/>
    </xf>
    <xf numFmtId="49" fontId="8" fillId="0" borderId="18" xfId="0" applyNumberFormat="1" applyFont="1" applyFill="1" applyBorder="1" applyAlignment="1">
      <alignment horizontal="center" vertical="center" wrapText="1"/>
    </xf>
    <xf numFmtId="49" fontId="8" fillId="0" borderId="19" xfId="0" applyNumberFormat="1" applyFont="1" applyFill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 wrapText="1"/>
    </xf>
    <xf numFmtId="49" fontId="8" fillId="3" borderId="19" xfId="0" applyNumberFormat="1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2" fillId="11" borderId="18" xfId="0" applyFont="1" applyFill="1" applyBorder="1" applyAlignment="1">
      <alignment horizontal="center" vertical="center" wrapText="1"/>
    </xf>
    <xf numFmtId="0" fontId="2" fillId="11" borderId="19" xfId="0" applyFont="1" applyFill="1" applyBorder="1" applyAlignment="1">
      <alignment horizontal="center" vertical="center" wrapText="1"/>
    </xf>
    <xf numFmtId="49" fontId="8" fillId="10" borderId="18" xfId="0" applyNumberFormat="1" applyFont="1" applyFill="1" applyBorder="1" applyAlignment="1">
      <alignment horizontal="center" vertical="center" wrapText="1"/>
    </xf>
    <xf numFmtId="49" fontId="8" fillId="10" borderId="19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9" fillId="3" borderId="18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49" fontId="21" fillId="0" borderId="18" xfId="0" applyNumberFormat="1" applyFont="1" applyFill="1" applyBorder="1" applyAlignment="1">
      <alignment horizontal="center" vertical="center" wrapText="1"/>
    </xf>
    <xf numFmtId="49" fontId="21" fillId="0" borderId="19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20" fillId="9" borderId="3" xfId="0" applyFont="1" applyFill="1" applyBorder="1" applyAlignment="1">
      <alignment horizontal="center" vertical="center" wrapText="1"/>
    </xf>
    <xf numFmtId="0" fontId="20" fillId="14" borderId="3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left" wrapText="1"/>
    </xf>
    <xf numFmtId="0" fontId="22" fillId="0" borderId="0" xfId="0" applyFont="1"/>
    <xf numFmtId="164" fontId="0" fillId="0" borderId="0" xfId="0" applyNumberFormat="1" applyFont="1" applyAlignment="1">
      <alignment horizontal="left" vertical="center"/>
    </xf>
    <xf numFmtId="0" fontId="14" fillId="8" borderId="17" xfId="0" applyFont="1" applyFill="1" applyBorder="1" applyAlignment="1">
      <alignment horizontal="center" vertical="center" wrapText="1"/>
    </xf>
    <xf numFmtId="0" fontId="14" fillId="8" borderId="17" xfId="0" applyFont="1" applyFill="1" applyBorder="1" applyAlignment="1">
      <alignment horizontal="center" wrapText="1"/>
    </xf>
    <xf numFmtId="0" fontId="0" fillId="0" borderId="4" xfId="0" applyFont="1" applyBorder="1" applyAlignment="1">
      <alignment wrapText="1"/>
    </xf>
    <xf numFmtId="0" fontId="0" fillId="0" borderId="4" xfId="0" applyFont="1" applyBorder="1" applyAlignment="1">
      <alignment horizontal="center" wrapText="1"/>
    </xf>
    <xf numFmtId="15" fontId="0" fillId="0" borderId="12" xfId="0" applyNumberFormat="1" applyFont="1" applyBorder="1" applyAlignment="1">
      <alignment horizontal="center" wrapText="1"/>
    </xf>
    <xf numFmtId="0" fontId="16" fillId="0" borderId="17" xfId="0" applyFont="1" applyBorder="1" applyAlignment="1">
      <alignment horizontal="left" vertical="center" wrapText="1"/>
    </xf>
    <xf numFmtId="0" fontId="23" fillId="0" borderId="17" xfId="0" applyFont="1" applyBorder="1" applyAlignment="1">
      <alignment horizontal="center" vertical="center" wrapText="1"/>
    </xf>
    <xf numFmtId="15" fontId="23" fillId="0" borderId="17" xfId="0" applyNumberFormat="1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wrapText="1"/>
    </xf>
    <xf numFmtId="15" fontId="23" fillId="0" borderId="3" xfId="0" applyNumberFormat="1" applyFont="1" applyBorder="1" applyAlignment="1">
      <alignment horizontal="center" wrapText="1"/>
    </xf>
    <xf numFmtId="0" fontId="23" fillId="0" borderId="5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center" vertical="center" wrapText="1"/>
    </xf>
    <xf numFmtId="15" fontId="23" fillId="0" borderId="5" xfId="0" applyNumberFormat="1" applyFont="1" applyBorder="1" applyAlignment="1">
      <alignment horizontal="center" vertical="center" wrapText="1"/>
    </xf>
    <xf numFmtId="0" fontId="23" fillId="0" borderId="3" xfId="0" applyFont="1" applyBorder="1" applyAlignment="1">
      <alignment horizontal="left" vertical="center" wrapText="1"/>
    </xf>
    <xf numFmtId="0" fontId="23" fillId="0" borderId="3" xfId="0" applyFont="1" applyBorder="1" applyAlignment="1">
      <alignment horizontal="center" vertical="center" wrapText="1"/>
    </xf>
    <xf numFmtId="15" fontId="23" fillId="0" borderId="3" xfId="0" applyNumberFormat="1" applyFont="1" applyBorder="1" applyAlignment="1">
      <alignment horizontal="center" vertical="center" wrapText="1"/>
    </xf>
    <xf numFmtId="0" fontId="23" fillId="0" borderId="17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6" fillId="0" borderId="1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9" fillId="10" borderId="17" xfId="0" applyFont="1" applyFill="1" applyBorder="1" applyAlignment="1">
      <alignment horizontal="center" vertical="center"/>
    </xf>
    <xf numFmtId="0" fontId="9" fillId="10" borderId="5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5" borderId="4" xfId="0" applyFont="1" applyFill="1" applyBorder="1" applyAlignment="1">
      <alignment horizontal="center" vertical="center"/>
    </xf>
    <xf numFmtId="0" fontId="0" fillId="5" borderId="5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49" fontId="8" fillId="0" borderId="18" xfId="0" applyNumberFormat="1" applyFont="1" applyFill="1" applyBorder="1" applyAlignment="1">
      <alignment horizontal="center" vertical="center" wrapText="1"/>
    </xf>
    <xf numFmtId="49" fontId="8" fillId="0" borderId="19" xfId="0" applyNumberFormat="1" applyFont="1" applyFill="1" applyBorder="1" applyAlignment="1">
      <alignment horizontal="center" vertical="center" wrapText="1"/>
    </xf>
    <xf numFmtId="0" fontId="2" fillId="13" borderId="9" xfId="0" applyFont="1" applyFill="1" applyBorder="1" applyAlignment="1">
      <alignment horizontal="center"/>
    </xf>
    <xf numFmtId="0" fontId="2" fillId="13" borderId="11" xfId="0" applyFont="1" applyFill="1" applyBorder="1" applyAlignment="1">
      <alignment horizontal="center"/>
    </xf>
    <xf numFmtId="0" fontId="2" fillId="13" borderId="10" xfId="0" applyFont="1" applyFill="1" applyBorder="1" applyAlignment="1">
      <alignment horizontal="center"/>
    </xf>
    <xf numFmtId="0" fontId="2" fillId="11" borderId="9" xfId="0" applyFont="1" applyFill="1" applyBorder="1" applyAlignment="1">
      <alignment horizontal="center"/>
    </xf>
    <xf numFmtId="0" fontId="2" fillId="11" borderId="11" xfId="0" applyFont="1" applyFill="1" applyBorder="1" applyAlignment="1">
      <alignment horizontal="center"/>
    </xf>
    <xf numFmtId="0" fontId="2" fillId="11" borderId="10" xfId="0" applyFont="1" applyFill="1" applyBorder="1" applyAlignment="1">
      <alignment horizontal="center"/>
    </xf>
    <xf numFmtId="0" fontId="4" fillId="0" borderId="0" xfId="1" applyFill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0" fillId="0" borderId="3" xfId="0" applyFill="1" applyBorder="1" applyAlignment="1">
      <alignment horizontal="left"/>
    </xf>
    <xf numFmtId="0" fontId="2" fillId="15" borderId="9" xfId="0" applyFont="1" applyFill="1" applyBorder="1" applyAlignment="1">
      <alignment horizontal="center"/>
    </xf>
    <xf numFmtId="0" fontId="2" fillId="15" borderId="11" xfId="0" applyFont="1" applyFill="1" applyBorder="1" applyAlignment="1">
      <alignment horizontal="center"/>
    </xf>
    <xf numFmtId="0" fontId="2" fillId="15" borderId="10" xfId="0" applyFont="1" applyFill="1" applyBorder="1" applyAlignment="1">
      <alignment horizontal="center"/>
    </xf>
    <xf numFmtId="0" fontId="0" fillId="0" borderId="17" xfId="0" applyFont="1" applyBorder="1" applyAlignment="1">
      <alignment horizontal="left" vertical="center" wrapText="1"/>
    </xf>
    <xf numFmtId="0" fontId="17" fillId="0" borderId="3" xfId="0" applyFont="1" applyBorder="1" applyAlignment="1">
      <alignment wrapText="1"/>
    </xf>
    <xf numFmtId="0" fontId="2" fillId="0" borderId="2" xfId="0" applyFont="1" applyBorder="1" applyAlignment="1">
      <alignment horizontal="center"/>
    </xf>
    <xf numFmtId="0" fontId="14" fillId="8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1" fontId="0" fillId="0" borderId="3" xfId="0" applyNumberFormat="1" applyFont="1" applyFill="1" applyBorder="1" applyAlignment="1">
      <alignment horizontal="center" vertical="center" wrapText="1"/>
    </xf>
    <xf numFmtId="15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5" fontId="6" fillId="0" borderId="17" xfId="0" applyNumberFormat="1" applyFont="1" applyFill="1" applyBorder="1" applyAlignment="1">
      <alignment horizontal="center" vertical="center" wrapText="1"/>
    </xf>
    <xf numFmtId="1" fontId="0" fillId="0" borderId="18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/>
    </xf>
    <xf numFmtId="1" fontId="0" fillId="0" borderId="3" xfId="0" applyNumberFormat="1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0" fillId="12" borderId="3" xfId="0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vertical="center"/>
    </xf>
    <xf numFmtId="165" fontId="6" fillId="0" borderId="3" xfId="0" applyNumberFormat="1" applyFont="1" applyBorder="1" applyAlignment="1">
      <alignment horizontal="center" vertical="center"/>
    </xf>
    <xf numFmtId="165" fontId="0" fillId="0" borderId="3" xfId="0" applyNumberFormat="1" applyFont="1" applyBorder="1" applyAlignment="1">
      <alignment horizontal="center" vertical="center"/>
    </xf>
    <xf numFmtId="165" fontId="0" fillId="0" borderId="3" xfId="0" applyNumberFormat="1" applyFont="1" applyBorder="1" applyAlignment="1">
      <alignment horizontal="center" vertical="center"/>
    </xf>
    <xf numFmtId="0" fontId="2" fillId="14" borderId="17" xfId="0" applyFont="1" applyFill="1" applyBorder="1" applyAlignment="1">
      <alignment horizontal="left"/>
    </xf>
    <xf numFmtId="15" fontId="0" fillId="14" borderId="17" xfId="0" applyNumberFormat="1" applyFont="1" applyFill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18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2" fillId="14" borderId="3" xfId="0" applyFont="1" applyFill="1" applyBorder="1" applyAlignment="1">
      <alignment horizontal="left"/>
    </xf>
    <xf numFmtId="15" fontId="6" fillId="14" borderId="3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0" fillId="2" borderId="3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9" fillId="14" borderId="18" xfId="0" applyFont="1" applyFill="1" applyBorder="1" applyAlignment="1">
      <alignment horizontal="center" vertical="center"/>
    </xf>
    <xf numFmtId="0" fontId="9" fillId="14" borderId="8" xfId="0" applyFont="1" applyFill="1" applyBorder="1" applyAlignment="1">
      <alignment horizontal="center" vertical="center"/>
    </xf>
    <xf numFmtId="0" fontId="9" fillId="14" borderId="19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18" xfId="0" applyFont="1" applyBorder="1" applyAlignment="1">
      <alignment vertical="center" wrapText="1"/>
    </xf>
    <xf numFmtId="165" fontId="0" fillId="0" borderId="3" xfId="0" applyNumberFormat="1" applyFont="1" applyBorder="1" applyAlignment="1">
      <alignment horizontal="center" vertical="center" wrapText="1"/>
    </xf>
    <xf numFmtId="0" fontId="0" fillId="13" borderId="3" xfId="0" applyFill="1" applyBorder="1" applyAlignment="1">
      <alignment horizontal="center"/>
    </xf>
    <xf numFmtId="0" fontId="0" fillId="0" borderId="3" xfId="0" applyBorder="1" applyAlignment="1">
      <alignment horizontal="center" vertical="center" wrapText="1"/>
    </xf>
  </cellXfs>
  <cellStyles count="4">
    <cellStyle name="Hyperlink" xfId="1" builtinId="8"/>
    <cellStyle name="Normal" xfId="0" builtinId="0"/>
    <cellStyle name="Normal 14" xfId="3"/>
    <cellStyle name="Note 3 2 2 2 2 2 2" xfId="2"/>
  </cellStyles>
  <dxfs count="0"/>
  <tableStyles count="0" defaultTableStyle="TableStyleMedium2" defaultPivotStyle="PivotStyleLight16"/>
  <colors>
    <mruColors>
      <color rgb="FFB2C1E4"/>
      <color rgb="FFCCFFFF"/>
      <color rgb="FF99FFCC"/>
      <color rgb="FFF7C5C5"/>
      <color rgb="FFFAD8D8"/>
      <color rgb="FFFAD3BE"/>
      <color rgb="FFFFE7A3"/>
      <color rgb="FFD5FFEA"/>
      <color rgb="FFF4D6BE"/>
      <color rgb="FFF1CA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jpeg"/><Relationship Id="rId4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104321</xdr:colOff>
      <xdr:row>0</xdr:row>
      <xdr:rowOff>0</xdr:rowOff>
    </xdr:from>
    <xdr:to>
      <xdr:col>0</xdr:col>
      <xdr:colOff>1289503</xdr:colOff>
      <xdr:row>3</xdr:row>
      <xdr:rowOff>166824</xdr:rowOff>
    </xdr:to>
    <xdr:pic>
      <xdr:nvPicPr>
        <xdr:cNvPr id="2" name="Picture 1" descr="GIS_Logo_Full_Spelling_CMYK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321" y="0"/>
          <a:ext cx="1185182" cy="7383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104321</xdr:colOff>
      <xdr:row>0</xdr:row>
      <xdr:rowOff>0</xdr:rowOff>
    </xdr:from>
    <xdr:to>
      <xdr:col>0</xdr:col>
      <xdr:colOff>1289503</xdr:colOff>
      <xdr:row>3</xdr:row>
      <xdr:rowOff>166824</xdr:rowOff>
    </xdr:to>
    <xdr:pic>
      <xdr:nvPicPr>
        <xdr:cNvPr id="2" name="Picture 1" descr="GIS_Logo_Full_Spelling_CMYK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321" y="0"/>
          <a:ext cx="1185182" cy="73832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68037</xdr:colOff>
          <xdr:row>85</xdr:row>
          <xdr:rowOff>105823</xdr:rowOff>
        </xdr:from>
        <xdr:to>
          <xdr:col>6</xdr:col>
          <xdr:colOff>439271</xdr:colOff>
          <xdr:row>102</xdr:row>
          <xdr:rowOff>92657</xdr:rowOff>
        </xdr:to>
        <xdr:pic>
          <xdr:nvPicPr>
            <xdr:cNvPr id="3" name="Picture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Plate Layout'!$A$2:$M$10" spid="_x0000_s1376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68037" y="21728694"/>
              <a:ext cx="8206387" cy="4845704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84044</xdr:colOff>
      <xdr:row>3</xdr:row>
      <xdr:rowOff>166824</xdr:rowOff>
    </xdr:to>
    <xdr:pic>
      <xdr:nvPicPr>
        <xdr:cNvPr id="2" name="Picture 1" descr="GIS_Logo_Full_Spelling_CMYK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238250" cy="738324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25</xdr:row>
      <xdr:rowOff>0</xdr:rowOff>
    </xdr:from>
    <xdr:to>
      <xdr:col>4</xdr:col>
      <xdr:colOff>903514</xdr:colOff>
      <xdr:row>38</xdr:row>
      <xdr:rowOff>172502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4822371"/>
          <a:ext cx="5225142" cy="2578245"/>
        </a:xfrm>
        <a:prstGeom prst="rect">
          <a:avLst/>
        </a:prstGeom>
      </xdr:spPr>
    </xdr:pic>
    <xdr:clientData/>
  </xdr:twoCellAnchor>
  <xdr:twoCellAnchor editAs="oneCell">
    <xdr:from>
      <xdr:col>6</xdr:col>
      <xdr:colOff>21771</xdr:colOff>
      <xdr:row>24</xdr:row>
      <xdr:rowOff>163286</xdr:rowOff>
    </xdr:from>
    <xdr:to>
      <xdr:col>10</xdr:col>
      <xdr:colOff>1491343</xdr:colOff>
      <xdr:row>38</xdr:row>
      <xdr:rowOff>119743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98771" y="4800600"/>
          <a:ext cx="5116286" cy="2547257"/>
        </a:xfrm>
        <a:prstGeom prst="rect">
          <a:avLst/>
        </a:prstGeom>
      </xdr:spPr>
    </xdr:pic>
    <xdr:clientData/>
  </xdr:twoCellAnchor>
  <xdr:twoCellAnchor editAs="oneCell">
    <xdr:from>
      <xdr:col>6</xdr:col>
      <xdr:colOff>10886</xdr:colOff>
      <xdr:row>43</xdr:row>
      <xdr:rowOff>32657</xdr:rowOff>
    </xdr:from>
    <xdr:to>
      <xdr:col>10</xdr:col>
      <xdr:colOff>1480457</xdr:colOff>
      <xdr:row>55</xdr:row>
      <xdr:rowOff>174171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487886" y="8371114"/>
          <a:ext cx="5116285" cy="24819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"/>
  <sheetViews>
    <sheetView topLeftCell="A78" workbookViewId="0">
      <selection activeCell="B82" sqref="B82:B84"/>
    </sheetView>
  </sheetViews>
  <sheetFormatPr defaultRowHeight="15" x14ac:dyDescent="0.25"/>
  <cols>
    <col min="1" max="1" width="39.42578125" style="1" customWidth="1"/>
    <col min="2" max="2" width="23" style="1" customWidth="1"/>
    <col min="3" max="3" width="24.7109375" style="1" customWidth="1"/>
    <col min="4" max="4" width="17.7109375" style="1" customWidth="1"/>
    <col min="5" max="5" width="19.7109375" style="1" customWidth="1"/>
    <col min="6" max="6" width="18.42578125" style="1" customWidth="1"/>
    <col min="7" max="16384" width="9.140625" style="1"/>
  </cols>
  <sheetData>
    <row r="1" spans="1:6" x14ac:dyDescent="0.25">
      <c r="D1" s="2"/>
      <c r="E1" s="2"/>
    </row>
    <row r="2" spans="1:6" x14ac:dyDescent="0.25">
      <c r="D2" s="2"/>
      <c r="E2" s="2"/>
    </row>
    <row r="3" spans="1:6" x14ac:dyDescent="0.25">
      <c r="D3" s="2"/>
      <c r="E3" s="2"/>
    </row>
    <row r="4" spans="1:6" ht="15.75" thickBot="1" x14ac:dyDescent="0.3">
      <c r="A4" s="4"/>
      <c r="B4" s="4"/>
      <c r="C4" s="4"/>
      <c r="D4" s="5"/>
      <c r="E4" s="5"/>
      <c r="F4" s="4"/>
    </row>
    <row r="5" spans="1:6" x14ac:dyDescent="0.25">
      <c r="A5" s="195"/>
      <c r="B5" s="195"/>
      <c r="C5" s="195"/>
      <c r="D5" s="195"/>
      <c r="E5" s="195"/>
      <c r="F5" s="195"/>
    </row>
    <row r="6" spans="1:6" x14ac:dyDescent="0.25">
      <c r="A6" s="7" t="s">
        <v>0</v>
      </c>
      <c r="B6" s="141" t="s">
        <v>165</v>
      </c>
      <c r="F6" s="43"/>
    </row>
    <row r="7" spans="1:6" x14ac:dyDescent="0.25">
      <c r="A7" s="7" t="s">
        <v>1</v>
      </c>
      <c r="B7" s="44" t="s">
        <v>213</v>
      </c>
      <c r="F7" s="43"/>
    </row>
    <row r="8" spans="1:6" x14ac:dyDescent="0.25">
      <c r="A8" s="7" t="s">
        <v>2</v>
      </c>
      <c r="B8" s="142" t="s">
        <v>299</v>
      </c>
      <c r="F8" s="43"/>
    </row>
    <row r="9" spans="1:6" x14ac:dyDescent="0.25">
      <c r="A9" s="7" t="s">
        <v>3</v>
      </c>
      <c r="B9" s="72">
        <v>44897</v>
      </c>
      <c r="F9" s="43"/>
    </row>
    <row r="10" spans="1:6" x14ac:dyDescent="0.25">
      <c r="A10" s="7" t="s">
        <v>4</v>
      </c>
      <c r="B10" s="44" t="s">
        <v>166</v>
      </c>
      <c r="F10" s="43"/>
    </row>
    <row r="11" spans="1:6" x14ac:dyDescent="0.25">
      <c r="A11" s="7"/>
      <c r="F11" s="43"/>
    </row>
    <row r="12" spans="1:6" x14ac:dyDescent="0.25">
      <c r="A12" s="8" t="s">
        <v>5</v>
      </c>
      <c r="B12" s="45"/>
      <c r="C12" s="45"/>
      <c r="D12" s="45"/>
      <c r="E12" s="45"/>
      <c r="F12" s="45"/>
    </row>
    <row r="13" spans="1:6" x14ac:dyDescent="0.25">
      <c r="F13" s="43"/>
    </row>
    <row r="14" spans="1:6" x14ac:dyDescent="0.25">
      <c r="A14" s="9" t="s">
        <v>6</v>
      </c>
      <c r="F14" s="43"/>
    </row>
    <row r="15" spans="1:6" ht="30" x14ac:dyDescent="0.25">
      <c r="A15" s="196" t="s">
        <v>7</v>
      </c>
      <c r="B15" s="196" t="s">
        <v>75</v>
      </c>
      <c r="C15" s="196" t="s">
        <v>76</v>
      </c>
      <c r="D15" s="196" t="s">
        <v>8</v>
      </c>
      <c r="E15" s="196" t="s">
        <v>9</v>
      </c>
      <c r="F15" s="43"/>
    </row>
    <row r="16" spans="1:6" x14ac:dyDescent="0.25">
      <c r="A16" s="197" t="s">
        <v>214</v>
      </c>
      <c r="B16" s="198" t="s">
        <v>215</v>
      </c>
      <c r="C16" s="199">
        <v>410000006394</v>
      </c>
      <c r="D16" s="200">
        <v>45071</v>
      </c>
      <c r="E16" s="201" t="s">
        <v>216</v>
      </c>
    </row>
    <row r="17" spans="1:6" ht="31.5" customHeight="1" x14ac:dyDescent="0.25">
      <c r="A17" s="197" t="s">
        <v>217</v>
      </c>
      <c r="B17" s="198" t="s">
        <v>218</v>
      </c>
      <c r="C17" s="199">
        <v>410000006368</v>
      </c>
      <c r="D17" s="200">
        <v>45091</v>
      </c>
      <c r="E17" s="201"/>
    </row>
    <row r="18" spans="1:6" x14ac:dyDescent="0.25">
      <c r="A18" s="197" t="s">
        <v>219</v>
      </c>
      <c r="B18" s="198" t="s">
        <v>220</v>
      </c>
      <c r="C18" s="198" t="s">
        <v>221</v>
      </c>
      <c r="D18" s="200">
        <v>45069</v>
      </c>
      <c r="E18" s="201"/>
    </row>
    <row r="19" spans="1:6" x14ac:dyDescent="0.25">
      <c r="A19" s="197" t="s">
        <v>222</v>
      </c>
      <c r="B19" s="198" t="s">
        <v>223</v>
      </c>
      <c r="C19" s="198" t="s">
        <v>224</v>
      </c>
      <c r="D19" s="200">
        <v>45069</v>
      </c>
      <c r="E19" s="201"/>
    </row>
    <row r="20" spans="1:6" x14ac:dyDescent="0.25">
      <c r="A20" s="197" t="s">
        <v>225</v>
      </c>
      <c r="B20" s="198" t="s">
        <v>226</v>
      </c>
      <c r="C20" s="198" t="s">
        <v>227</v>
      </c>
      <c r="D20" s="200">
        <v>45069</v>
      </c>
      <c r="E20" s="201"/>
    </row>
    <row r="21" spans="1:6" x14ac:dyDescent="0.25">
      <c r="A21" s="197" t="s">
        <v>228</v>
      </c>
      <c r="B21" s="198" t="s">
        <v>229</v>
      </c>
      <c r="C21" s="198" t="s">
        <v>230</v>
      </c>
      <c r="D21" s="202">
        <v>45069</v>
      </c>
      <c r="E21" s="201"/>
    </row>
    <row r="22" spans="1:6" ht="30" x14ac:dyDescent="0.25">
      <c r="A22" s="197" t="s">
        <v>231</v>
      </c>
      <c r="B22" s="198" t="s">
        <v>232</v>
      </c>
      <c r="C22" s="203">
        <v>410000005616</v>
      </c>
      <c r="D22" s="202">
        <v>45082</v>
      </c>
      <c r="E22" s="166"/>
    </row>
    <row r="23" spans="1:6" ht="30" x14ac:dyDescent="0.25">
      <c r="A23" s="197" t="s">
        <v>231</v>
      </c>
      <c r="B23" s="198" t="s">
        <v>233</v>
      </c>
      <c r="C23" s="203">
        <v>410000005639</v>
      </c>
      <c r="D23" s="200">
        <v>45082</v>
      </c>
      <c r="E23" s="166"/>
    </row>
    <row r="24" spans="1:6" x14ac:dyDescent="0.25">
      <c r="A24" s="204" t="s">
        <v>234</v>
      </c>
      <c r="B24" s="134" t="s">
        <v>235</v>
      </c>
      <c r="C24" s="205" t="s">
        <v>10</v>
      </c>
      <c r="D24" s="205" t="s">
        <v>10</v>
      </c>
      <c r="E24" s="201"/>
    </row>
    <row r="25" spans="1:6" x14ac:dyDescent="0.25">
      <c r="F25" s="43"/>
    </row>
    <row r="26" spans="1:6" x14ac:dyDescent="0.25">
      <c r="A26" s="9" t="s">
        <v>14</v>
      </c>
      <c r="F26" s="43"/>
    </row>
    <row r="27" spans="1:6" ht="30" x14ac:dyDescent="0.25">
      <c r="A27" s="206" t="s">
        <v>236</v>
      </c>
      <c r="B27" s="10" t="s">
        <v>7</v>
      </c>
      <c r="C27" s="10" t="s">
        <v>15</v>
      </c>
      <c r="D27" s="10" t="s">
        <v>16</v>
      </c>
      <c r="E27" s="10" t="s">
        <v>17</v>
      </c>
      <c r="F27" s="10" t="s">
        <v>18</v>
      </c>
    </row>
    <row r="28" spans="1:6" x14ac:dyDescent="0.25">
      <c r="A28" s="207" t="s">
        <v>237</v>
      </c>
      <c r="B28" s="135" t="s">
        <v>238</v>
      </c>
      <c r="C28" s="135" t="s">
        <v>239</v>
      </c>
      <c r="D28" s="135">
        <v>129114</v>
      </c>
      <c r="E28" s="135">
        <v>163047336</v>
      </c>
      <c r="F28" s="73" t="s">
        <v>73</v>
      </c>
    </row>
    <row r="29" spans="1:6" ht="30" x14ac:dyDescent="0.25">
      <c r="A29" s="174"/>
      <c r="B29" s="135" t="s">
        <v>240</v>
      </c>
      <c r="C29" s="135" t="s">
        <v>241</v>
      </c>
      <c r="D29" s="135" t="s">
        <v>242</v>
      </c>
      <c r="E29" s="135" t="s">
        <v>243</v>
      </c>
      <c r="F29" s="73">
        <v>42186</v>
      </c>
    </row>
    <row r="30" spans="1:6" x14ac:dyDescent="0.25">
      <c r="A30" s="174"/>
      <c r="B30" s="135" t="s">
        <v>244</v>
      </c>
      <c r="C30" s="135" t="s">
        <v>245</v>
      </c>
      <c r="D30" s="135" t="s">
        <v>246</v>
      </c>
      <c r="E30" s="135">
        <v>301046</v>
      </c>
      <c r="F30" s="73" t="s">
        <v>247</v>
      </c>
    </row>
    <row r="31" spans="1:6" x14ac:dyDescent="0.25">
      <c r="A31" s="208"/>
      <c r="B31" s="135" t="s">
        <v>248</v>
      </c>
      <c r="C31" s="135" t="s">
        <v>249</v>
      </c>
      <c r="D31" s="135" t="s">
        <v>250</v>
      </c>
      <c r="E31" s="209" t="s">
        <v>251</v>
      </c>
      <c r="F31" s="73" t="s">
        <v>252</v>
      </c>
    </row>
    <row r="32" spans="1:6" x14ac:dyDescent="0.25">
      <c r="A32" s="170" t="s">
        <v>253</v>
      </c>
      <c r="B32" s="135"/>
      <c r="C32" s="135"/>
      <c r="D32" s="135"/>
      <c r="E32" s="209"/>
      <c r="F32" s="73"/>
    </row>
    <row r="33" spans="1:6" x14ac:dyDescent="0.25">
      <c r="A33" s="210"/>
      <c r="B33" s="46"/>
      <c r="C33" s="135"/>
      <c r="D33" s="135"/>
      <c r="E33" s="209"/>
      <c r="F33" s="73"/>
    </row>
    <row r="34" spans="1:6" x14ac:dyDescent="0.25">
      <c r="A34" s="210"/>
      <c r="B34" s="135"/>
      <c r="C34" s="135"/>
      <c r="D34" s="135"/>
      <c r="E34" s="209"/>
      <c r="F34" s="73"/>
    </row>
    <row r="35" spans="1:6" x14ac:dyDescent="0.25">
      <c r="A35" s="171"/>
      <c r="B35" s="135"/>
      <c r="C35" s="135"/>
      <c r="D35" s="135"/>
      <c r="E35" s="209"/>
      <c r="F35" s="73"/>
    </row>
    <row r="36" spans="1:6" x14ac:dyDescent="0.25">
      <c r="A36" s="211"/>
      <c r="B36" s="211"/>
      <c r="C36" s="211"/>
      <c r="D36" s="211"/>
    </row>
    <row r="37" spans="1:6" x14ac:dyDescent="0.25">
      <c r="A37" s="212" t="s">
        <v>68</v>
      </c>
      <c r="B37" s="2"/>
      <c r="C37" s="211"/>
      <c r="D37" s="211"/>
      <c r="E37" s="211"/>
    </row>
    <row r="38" spans="1:6" x14ac:dyDescent="0.25">
      <c r="A38" s="68" t="s">
        <v>7</v>
      </c>
      <c r="B38" s="67" t="s">
        <v>15</v>
      </c>
      <c r="C38" s="67" t="s">
        <v>16</v>
      </c>
      <c r="D38" s="67" t="s">
        <v>17</v>
      </c>
      <c r="E38" s="67" t="s">
        <v>254</v>
      </c>
    </row>
    <row r="39" spans="1:6" x14ac:dyDescent="0.25">
      <c r="A39" s="240" t="s">
        <v>300</v>
      </c>
      <c r="B39" s="213" t="s">
        <v>255</v>
      </c>
      <c r="C39" s="213" t="s">
        <v>73</v>
      </c>
      <c r="D39" s="213" t="s">
        <v>73</v>
      </c>
      <c r="E39" s="86">
        <v>44840</v>
      </c>
    </row>
    <row r="40" spans="1:6" x14ac:dyDescent="0.25">
      <c r="A40" s="40" t="s">
        <v>301</v>
      </c>
      <c r="B40" s="213" t="s">
        <v>255</v>
      </c>
      <c r="C40" s="213" t="s">
        <v>73</v>
      </c>
      <c r="D40" s="213" t="s">
        <v>73</v>
      </c>
      <c r="E40" s="86">
        <v>44840</v>
      </c>
    </row>
    <row r="42" spans="1:6" x14ac:dyDescent="0.25">
      <c r="A42" s="214" t="s">
        <v>19</v>
      </c>
    </row>
    <row r="43" spans="1:6" x14ac:dyDescent="0.25">
      <c r="A43" s="68" t="s">
        <v>7</v>
      </c>
      <c r="B43" s="67" t="s">
        <v>15</v>
      </c>
      <c r="C43" s="67" t="s">
        <v>16</v>
      </c>
      <c r="E43" s="215"/>
    </row>
    <row r="44" spans="1:6" x14ac:dyDescent="0.25">
      <c r="A44" s="216" t="s">
        <v>20</v>
      </c>
      <c r="B44" s="217" t="s">
        <v>256</v>
      </c>
      <c r="C44" s="80" t="s">
        <v>257</v>
      </c>
      <c r="E44" s="47"/>
    </row>
    <row r="45" spans="1:6" x14ac:dyDescent="0.25">
      <c r="A45" s="216" t="s">
        <v>23</v>
      </c>
      <c r="B45" s="217"/>
      <c r="C45" s="80" t="s">
        <v>258</v>
      </c>
      <c r="E45" s="47"/>
    </row>
    <row r="46" spans="1:6" x14ac:dyDescent="0.25">
      <c r="A46" s="216" t="s">
        <v>25</v>
      </c>
      <c r="B46" s="217"/>
      <c r="C46" s="80" t="s">
        <v>259</v>
      </c>
      <c r="E46" s="47"/>
    </row>
    <row r="47" spans="1:6" x14ac:dyDescent="0.25">
      <c r="A47" s="216" t="s">
        <v>27</v>
      </c>
      <c r="B47" s="217"/>
      <c r="C47" s="80" t="s">
        <v>260</v>
      </c>
      <c r="E47" s="47"/>
    </row>
    <row r="48" spans="1:6" x14ac:dyDescent="0.25">
      <c r="A48" s="216" t="s">
        <v>29</v>
      </c>
      <c r="B48" s="218" t="s">
        <v>261</v>
      </c>
      <c r="C48" s="80" t="s">
        <v>262</v>
      </c>
      <c r="E48" s="47"/>
    </row>
    <row r="49" spans="1:6" x14ac:dyDescent="0.25">
      <c r="A49" s="216" t="s">
        <v>263</v>
      </c>
      <c r="B49" s="218"/>
      <c r="C49" s="80" t="s">
        <v>264</v>
      </c>
      <c r="E49" s="47"/>
    </row>
    <row r="50" spans="1:6" x14ac:dyDescent="0.25">
      <c r="A50" s="216" t="s">
        <v>265</v>
      </c>
      <c r="B50" s="219" t="s">
        <v>266</v>
      </c>
      <c r="C50" s="80">
        <v>352059</v>
      </c>
      <c r="E50" s="47"/>
    </row>
    <row r="51" spans="1:6" x14ac:dyDescent="0.25">
      <c r="A51" s="216" t="s">
        <v>267</v>
      </c>
      <c r="B51" s="219" t="s">
        <v>268</v>
      </c>
      <c r="C51" s="80" t="s">
        <v>269</v>
      </c>
      <c r="E51" s="47"/>
    </row>
    <row r="52" spans="1:6" x14ac:dyDescent="0.25">
      <c r="A52" s="216" t="s">
        <v>270</v>
      </c>
      <c r="B52" s="219" t="s">
        <v>271</v>
      </c>
      <c r="C52" s="80" t="s">
        <v>272</v>
      </c>
      <c r="E52" s="47"/>
    </row>
    <row r="53" spans="1:6" x14ac:dyDescent="0.25">
      <c r="A53" s="211"/>
      <c r="B53" s="211"/>
      <c r="C53" s="211"/>
      <c r="D53" s="211"/>
    </row>
    <row r="54" spans="1:6" x14ac:dyDescent="0.25">
      <c r="A54" s="212" t="s">
        <v>273</v>
      </c>
      <c r="B54" s="211"/>
      <c r="C54" s="211"/>
      <c r="D54" s="211"/>
    </row>
    <row r="55" spans="1:6" x14ac:dyDescent="0.25">
      <c r="A55" s="220" t="s">
        <v>274</v>
      </c>
      <c r="B55" s="221">
        <v>44897</v>
      </c>
      <c r="C55" s="222"/>
      <c r="D55" s="211"/>
    </row>
    <row r="56" spans="1:6" x14ac:dyDescent="0.25">
      <c r="A56" s="223" t="s">
        <v>275</v>
      </c>
      <c r="B56" s="224"/>
      <c r="C56" s="224"/>
      <c r="D56" s="224"/>
      <c r="E56" s="224"/>
      <c r="F56" s="225"/>
    </row>
    <row r="57" spans="1:6" x14ac:dyDescent="0.25">
      <c r="A57" s="226" t="s">
        <v>276</v>
      </c>
      <c r="B57" s="226" t="s">
        <v>277</v>
      </c>
      <c r="C57" s="226" t="s">
        <v>278</v>
      </c>
      <c r="D57" s="226" t="s">
        <v>69</v>
      </c>
      <c r="E57" s="226" t="s">
        <v>279</v>
      </c>
      <c r="F57" s="226" t="s">
        <v>280</v>
      </c>
    </row>
    <row r="58" spans="1:6" x14ac:dyDescent="0.25">
      <c r="A58" s="226" t="s">
        <v>281</v>
      </c>
      <c r="B58" s="80">
        <v>3000</v>
      </c>
      <c r="C58" s="80">
        <v>240</v>
      </c>
      <c r="D58" s="80">
        <f>B58/C58</f>
        <v>12.5</v>
      </c>
      <c r="E58" s="227">
        <v>5000</v>
      </c>
      <c r="F58" s="80">
        <f>E58/D58</f>
        <v>400</v>
      </c>
    </row>
    <row r="59" spans="1:6" x14ac:dyDescent="0.25">
      <c r="A59" s="226" t="s">
        <v>282</v>
      </c>
      <c r="B59" s="80">
        <v>500</v>
      </c>
      <c r="C59" s="80">
        <v>5</v>
      </c>
      <c r="D59" s="80">
        <f>B59/C59</f>
        <v>100</v>
      </c>
      <c r="E59" s="227"/>
      <c r="F59" s="80">
        <f>E58/D59</f>
        <v>50</v>
      </c>
    </row>
    <row r="60" spans="1:6" x14ac:dyDescent="0.25">
      <c r="A60" s="226" t="s">
        <v>248</v>
      </c>
      <c r="B60" s="80">
        <v>100</v>
      </c>
      <c r="C60" s="80">
        <v>75</v>
      </c>
      <c r="D60" s="80">
        <f>B60/C60</f>
        <v>1.3333333333333333</v>
      </c>
      <c r="E60" s="227"/>
      <c r="F60" s="80">
        <f>E58/D60</f>
        <v>3750</v>
      </c>
    </row>
    <row r="61" spans="1:6" x14ac:dyDescent="0.25">
      <c r="A61" s="227"/>
      <c r="B61" s="227"/>
      <c r="C61" s="227"/>
      <c r="D61" s="227" t="s">
        <v>283</v>
      </c>
      <c r="E61" s="227"/>
      <c r="F61" s="80">
        <f>SUM(F58:F60)</f>
        <v>4200</v>
      </c>
    </row>
    <row r="62" spans="1:6" x14ac:dyDescent="0.25">
      <c r="A62" s="227"/>
      <c r="B62" s="227"/>
      <c r="C62" s="227"/>
      <c r="D62" s="227" t="s">
        <v>284</v>
      </c>
      <c r="E62" s="227"/>
      <c r="F62" s="80">
        <f>E58-F61</f>
        <v>800</v>
      </c>
    </row>
    <row r="63" spans="1:6" x14ac:dyDescent="0.25">
      <c r="A63" s="227"/>
      <c r="B63" s="227"/>
      <c r="C63" s="227"/>
      <c r="D63" s="228" t="s">
        <v>285</v>
      </c>
      <c r="E63" s="228"/>
      <c r="F63" s="80">
        <f>F61+F62</f>
        <v>5000</v>
      </c>
    </row>
    <row r="64" spans="1:6" x14ac:dyDescent="0.25">
      <c r="A64" s="211"/>
      <c r="B64" s="211"/>
      <c r="C64" s="211"/>
      <c r="D64" s="211"/>
    </row>
    <row r="65" spans="1:4" x14ac:dyDescent="0.25">
      <c r="A65" s="229" t="s">
        <v>286</v>
      </c>
      <c r="B65" s="230">
        <v>44896</v>
      </c>
      <c r="C65" s="211"/>
      <c r="D65" s="211"/>
    </row>
    <row r="66" spans="1:4" x14ac:dyDescent="0.25">
      <c r="A66" s="211"/>
      <c r="B66" s="211"/>
      <c r="C66" s="211"/>
      <c r="D66" s="211"/>
    </row>
    <row r="67" spans="1:4" x14ac:dyDescent="0.25">
      <c r="A67" s="211"/>
      <c r="B67" s="211"/>
      <c r="C67" s="211"/>
      <c r="D67" s="211"/>
    </row>
    <row r="68" spans="1:4" x14ac:dyDescent="0.25">
      <c r="A68" s="211"/>
      <c r="B68" s="211"/>
      <c r="C68" s="211"/>
      <c r="D68" s="211"/>
    </row>
    <row r="69" spans="1:4" x14ac:dyDescent="0.25">
      <c r="A69" s="211"/>
      <c r="B69" s="211"/>
      <c r="C69" s="211"/>
      <c r="D69" s="211"/>
    </row>
    <row r="70" spans="1:4" x14ac:dyDescent="0.25">
      <c r="A70" s="211"/>
      <c r="B70" s="211"/>
      <c r="C70" s="211"/>
      <c r="D70" s="211"/>
    </row>
    <row r="71" spans="1:4" x14ac:dyDescent="0.25">
      <c r="A71" s="231" t="s">
        <v>287</v>
      </c>
      <c r="B71" s="211"/>
      <c r="C71" s="211"/>
      <c r="D71" s="211"/>
    </row>
    <row r="72" spans="1:4" x14ac:dyDescent="0.25">
      <c r="A72" s="240" t="s">
        <v>300</v>
      </c>
      <c r="B72" s="227" t="s">
        <v>288</v>
      </c>
      <c r="C72" s="211"/>
      <c r="D72" s="211"/>
    </row>
    <row r="73" spans="1:4" x14ac:dyDescent="0.25">
      <c r="A73" s="40" t="s">
        <v>301</v>
      </c>
      <c r="B73" s="227"/>
      <c r="C73" s="211"/>
      <c r="D73" s="211"/>
    </row>
    <row r="74" spans="1:4" x14ac:dyDescent="0.25">
      <c r="A74" s="211" t="s">
        <v>289</v>
      </c>
      <c r="B74" s="211">
        <v>4</v>
      </c>
      <c r="C74" s="211"/>
      <c r="D74" s="211"/>
    </row>
    <row r="76" spans="1:4" x14ac:dyDescent="0.25">
      <c r="A76" s="232" t="s">
        <v>290</v>
      </c>
      <c r="B76" s="232"/>
      <c r="C76" s="232"/>
      <c r="D76" s="232"/>
    </row>
    <row r="77" spans="1:4" x14ac:dyDescent="0.25">
      <c r="A77" s="233" t="s">
        <v>174</v>
      </c>
      <c r="B77" s="234"/>
      <c r="C77" s="234" t="s">
        <v>175</v>
      </c>
      <c r="D77" s="234" t="s">
        <v>176</v>
      </c>
    </row>
    <row r="78" spans="1:4" x14ac:dyDescent="0.25">
      <c r="A78" s="235"/>
      <c r="B78" s="234">
        <v>0</v>
      </c>
      <c r="C78" s="236" t="s">
        <v>179</v>
      </c>
      <c r="D78" s="234" t="s">
        <v>291</v>
      </c>
    </row>
    <row r="79" spans="1:4" ht="60" x14ac:dyDescent="0.25">
      <c r="A79" s="235"/>
      <c r="B79" s="234">
        <v>1</v>
      </c>
      <c r="C79" s="236" t="s">
        <v>180</v>
      </c>
      <c r="D79" s="234" t="s">
        <v>181</v>
      </c>
    </row>
    <row r="80" spans="1:4" ht="45" x14ac:dyDescent="0.25">
      <c r="A80" s="235"/>
      <c r="B80" s="234">
        <v>2</v>
      </c>
      <c r="C80" s="236" t="s">
        <v>182</v>
      </c>
      <c r="D80" s="234" t="s">
        <v>292</v>
      </c>
    </row>
    <row r="81" spans="1:4" ht="30" x14ac:dyDescent="0.25">
      <c r="A81" s="235"/>
      <c r="B81" s="234">
        <v>3</v>
      </c>
      <c r="C81" s="236" t="s">
        <v>183</v>
      </c>
      <c r="D81" s="234" t="s">
        <v>73</v>
      </c>
    </row>
    <row r="82" spans="1:4" ht="60" x14ac:dyDescent="0.25">
      <c r="A82" s="235"/>
      <c r="B82" s="234">
        <v>4</v>
      </c>
      <c r="C82" s="236" t="s">
        <v>184</v>
      </c>
      <c r="D82" s="234" t="s">
        <v>73</v>
      </c>
    </row>
    <row r="83" spans="1:4" ht="45" x14ac:dyDescent="0.25">
      <c r="A83" s="235"/>
      <c r="B83" s="234">
        <v>5</v>
      </c>
      <c r="C83" s="236" t="s">
        <v>185</v>
      </c>
      <c r="D83" s="234" t="s">
        <v>73</v>
      </c>
    </row>
    <row r="84" spans="1:4" ht="45" x14ac:dyDescent="0.25">
      <c r="A84" s="235"/>
      <c r="B84" s="234">
        <v>6</v>
      </c>
      <c r="C84" s="236" t="s">
        <v>186</v>
      </c>
      <c r="D84" s="234" t="s">
        <v>73</v>
      </c>
    </row>
    <row r="85" spans="1:4" ht="30" x14ac:dyDescent="0.25">
      <c r="A85" s="235"/>
      <c r="B85" s="234">
        <v>7</v>
      </c>
      <c r="C85" s="236" t="s">
        <v>177</v>
      </c>
      <c r="D85" s="234" t="s">
        <v>73</v>
      </c>
    </row>
    <row r="86" spans="1:4" ht="30" x14ac:dyDescent="0.25">
      <c r="A86" s="237"/>
      <c r="B86" s="234">
        <v>8</v>
      </c>
      <c r="C86" s="236" t="s">
        <v>178</v>
      </c>
      <c r="D86" s="234" t="s">
        <v>73</v>
      </c>
    </row>
    <row r="88" spans="1:4" x14ac:dyDescent="0.25">
      <c r="A88" s="238" t="s">
        <v>293</v>
      </c>
      <c r="B88" s="238"/>
      <c r="C88" s="238"/>
      <c r="D88" s="238"/>
    </row>
    <row r="89" spans="1:4" x14ac:dyDescent="0.25">
      <c r="A89" s="239" t="s">
        <v>174</v>
      </c>
      <c r="B89" s="234"/>
      <c r="C89" s="234" t="s">
        <v>175</v>
      </c>
      <c r="D89" s="234" t="s">
        <v>176</v>
      </c>
    </row>
    <row r="90" spans="1:4" ht="60" x14ac:dyDescent="0.25">
      <c r="A90" s="239"/>
      <c r="B90" s="234">
        <v>1</v>
      </c>
      <c r="C90" s="236" t="s">
        <v>294</v>
      </c>
      <c r="D90" s="234" t="s">
        <v>295</v>
      </c>
    </row>
    <row r="91" spans="1:4" ht="30" x14ac:dyDescent="0.25">
      <c r="A91" s="239"/>
      <c r="B91" s="234">
        <v>2</v>
      </c>
      <c r="C91" s="236" t="s">
        <v>296</v>
      </c>
      <c r="D91" s="234" t="s">
        <v>73</v>
      </c>
    </row>
    <row r="92" spans="1:4" ht="30" x14ac:dyDescent="0.25">
      <c r="A92" s="239"/>
      <c r="B92" s="234">
        <v>3</v>
      </c>
      <c r="C92" s="236" t="s">
        <v>297</v>
      </c>
      <c r="D92" s="234" t="s">
        <v>73</v>
      </c>
    </row>
    <row r="93" spans="1:4" ht="45" x14ac:dyDescent="0.25">
      <c r="A93" s="239"/>
      <c r="B93" s="234">
        <v>4</v>
      </c>
      <c r="C93" s="236" t="s">
        <v>298</v>
      </c>
      <c r="D93" s="234" t="s">
        <v>73</v>
      </c>
    </row>
    <row r="94" spans="1:4" ht="45" x14ac:dyDescent="0.25">
      <c r="A94" s="239"/>
      <c r="B94" s="234">
        <v>5</v>
      </c>
      <c r="C94" s="236" t="s">
        <v>186</v>
      </c>
      <c r="D94" s="234" t="s">
        <v>73</v>
      </c>
    </row>
    <row r="95" spans="1:4" ht="30" x14ac:dyDescent="0.25">
      <c r="A95" s="239"/>
      <c r="B95" s="234">
        <v>6</v>
      </c>
      <c r="C95" s="236" t="s">
        <v>177</v>
      </c>
      <c r="D95" s="234" t="s">
        <v>73</v>
      </c>
    </row>
    <row r="96" spans="1:4" ht="30" x14ac:dyDescent="0.25">
      <c r="A96" s="239"/>
      <c r="B96" s="234">
        <v>7</v>
      </c>
      <c r="C96" s="236" t="s">
        <v>178</v>
      </c>
      <c r="D96" s="234" t="s">
        <v>73</v>
      </c>
    </row>
  </sheetData>
  <mergeCells count="17">
    <mergeCell ref="A76:D76"/>
    <mergeCell ref="A77:A86"/>
    <mergeCell ref="A88:D88"/>
    <mergeCell ref="A89:A96"/>
    <mergeCell ref="B72:B73"/>
    <mergeCell ref="B48:B49"/>
    <mergeCell ref="A56:F56"/>
    <mergeCell ref="E58:E60"/>
    <mergeCell ref="A61:C63"/>
    <mergeCell ref="D61:E61"/>
    <mergeCell ref="D62:E62"/>
    <mergeCell ref="D63:E63"/>
    <mergeCell ref="A5:F5"/>
    <mergeCell ref="E16:E24"/>
    <mergeCell ref="A28:A31"/>
    <mergeCell ref="A32:A35"/>
    <mergeCell ref="B44:B47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122"/>
  <sheetViews>
    <sheetView topLeftCell="A88" zoomScale="85" zoomScaleNormal="85" zoomScaleSheetLayoutView="70" workbookViewId="0">
      <selection activeCell="F69" sqref="F69"/>
    </sheetView>
  </sheetViews>
  <sheetFormatPr defaultColWidth="8.5703125" defaultRowHeight="15" x14ac:dyDescent="0.25"/>
  <cols>
    <col min="1" max="2" width="22.140625" style="1" customWidth="1"/>
    <col min="3" max="4" width="17.85546875" style="1" customWidth="1"/>
    <col min="5" max="5" width="13.28515625" style="1" customWidth="1"/>
    <col min="6" max="6" width="20.85546875" style="43" customWidth="1"/>
    <col min="7" max="7" width="20.85546875" style="1" customWidth="1"/>
    <col min="8" max="9" width="16.28515625" style="1" customWidth="1"/>
    <col min="10" max="10" width="15.5703125" style="1" customWidth="1"/>
    <col min="11" max="11" width="31.5703125" style="1" customWidth="1"/>
    <col min="12" max="12" width="31" style="1" customWidth="1"/>
    <col min="13" max="13" width="18.85546875" style="1" customWidth="1"/>
    <col min="14" max="14" width="22.140625" style="1" customWidth="1"/>
    <col min="15" max="15" width="19.5703125" style="1" customWidth="1"/>
    <col min="16" max="16" width="11.5703125" style="1" customWidth="1"/>
    <col min="17" max="17" width="55.42578125" style="1" customWidth="1"/>
    <col min="18" max="19" width="17.5703125" style="1" customWidth="1"/>
    <col min="20" max="16384" width="8.5703125" style="1"/>
  </cols>
  <sheetData>
    <row r="1" spans="1:10" x14ac:dyDescent="0.25">
      <c r="D1" s="2"/>
      <c r="E1" s="2"/>
      <c r="F1" s="1"/>
      <c r="J1" s="63"/>
    </row>
    <row r="2" spans="1:10" x14ac:dyDescent="0.25">
      <c r="D2" s="2"/>
      <c r="E2" s="2"/>
      <c r="F2" s="1"/>
      <c r="J2" s="63"/>
    </row>
    <row r="3" spans="1:10" x14ac:dyDescent="0.25">
      <c r="D3" s="2"/>
      <c r="E3" s="2"/>
      <c r="F3" s="1"/>
    </row>
    <row r="4" spans="1:10" ht="15.75" thickBot="1" x14ac:dyDescent="0.3">
      <c r="A4" s="4"/>
      <c r="B4" s="4"/>
      <c r="C4" s="4"/>
      <c r="D4" s="5"/>
      <c r="E4" s="5"/>
      <c r="F4" s="4"/>
      <c r="G4" s="6"/>
      <c r="H4" s="6"/>
      <c r="I4" s="6"/>
    </row>
    <row r="5" spans="1:10" x14ac:dyDescent="0.25">
      <c r="A5" s="165"/>
      <c r="B5" s="165"/>
      <c r="C5" s="165"/>
      <c r="D5" s="165"/>
      <c r="E5" s="165"/>
      <c r="F5" s="165"/>
      <c r="G5" s="64"/>
      <c r="H5" s="64"/>
      <c r="I5" s="64"/>
    </row>
    <row r="6" spans="1:10" x14ac:dyDescent="0.25">
      <c r="A6" s="7" t="s">
        <v>0</v>
      </c>
      <c r="B6" s="141" t="s">
        <v>165</v>
      </c>
    </row>
    <row r="7" spans="1:10" x14ac:dyDescent="0.25">
      <c r="A7" s="7" t="s">
        <v>1</v>
      </c>
      <c r="B7" s="44" t="s">
        <v>213</v>
      </c>
    </row>
    <row r="8" spans="1:10" x14ac:dyDescent="0.25">
      <c r="A8" s="7" t="s">
        <v>2</v>
      </c>
      <c r="B8" s="142" t="s">
        <v>299</v>
      </c>
    </row>
    <row r="9" spans="1:10" x14ac:dyDescent="0.25">
      <c r="A9" s="7" t="s">
        <v>3</v>
      </c>
      <c r="B9" s="72">
        <v>44897</v>
      </c>
    </row>
    <row r="10" spans="1:10" x14ac:dyDescent="0.25">
      <c r="A10" s="7" t="s">
        <v>4</v>
      </c>
      <c r="B10" s="44" t="s">
        <v>166</v>
      </c>
    </row>
    <row r="11" spans="1:10" x14ac:dyDescent="0.25">
      <c r="A11" s="7"/>
    </row>
    <row r="12" spans="1:10" ht="30" customHeight="1" x14ac:dyDescent="0.25">
      <c r="A12" s="8" t="s">
        <v>5</v>
      </c>
      <c r="B12" s="45"/>
      <c r="C12" s="45"/>
      <c r="D12" s="45"/>
      <c r="E12" s="45"/>
      <c r="F12" s="45"/>
      <c r="G12" s="45"/>
      <c r="H12" s="45"/>
      <c r="I12" s="45"/>
      <c r="J12" s="45"/>
    </row>
    <row r="14" spans="1:10" x14ac:dyDescent="0.25">
      <c r="A14" s="9" t="s">
        <v>6</v>
      </c>
    </row>
    <row r="15" spans="1:10" ht="45" x14ac:dyDescent="0.25">
      <c r="A15" s="143" t="s">
        <v>7</v>
      </c>
      <c r="B15" s="144" t="s">
        <v>75</v>
      </c>
      <c r="C15" s="144" t="s">
        <v>76</v>
      </c>
      <c r="D15" s="144" t="s">
        <v>8</v>
      </c>
      <c r="E15" s="66" t="s">
        <v>9</v>
      </c>
      <c r="G15" s="46"/>
    </row>
    <row r="16" spans="1:10" ht="15.75" customHeight="1" x14ac:dyDescent="0.25">
      <c r="A16" s="74" t="s">
        <v>74</v>
      </c>
      <c r="B16" s="49" t="s">
        <v>80</v>
      </c>
      <c r="C16" s="49">
        <v>200360024</v>
      </c>
      <c r="D16" s="75">
        <v>44965</v>
      </c>
      <c r="E16" s="166" t="s">
        <v>81</v>
      </c>
      <c r="F16" s="1"/>
    </row>
    <row r="17" spans="1:8" x14ac:dyDescent="0.25">
      <c r="A17" s="71" t="s">
        <v>83</v>
      </c>
      <c r="B17" s="135" t="s">
        <v>84</v>
      </c>
      <c r="C17" s="134">
        <v>13030253</v>
      </c>
      <c r="D17" s="73">
        <v>45050</v>
      </c>
      <c r="E17" s="166"/>
      <c r="F17" s="1"/>
    </row>
    <row r="18" spans="1:8" x14ac:dyDescent="0.25">
      <c r="A18" s="74" t="s">
        <v>11</v>
      </c>
      <c r="B18" s="49" t="s">
        <v>88</v>
      </c>
      <c r="C18" s="49" t="s">
        <v>89</v>
      </c>
      <c r="D18" s="75">
        <v>45269</v>
      </c>
      <c r="E18" s="166"/>
      <c r="F18" s="1"/>
    </row>
    <row r="19" spans="1:8" x14ac:dyDescent="0.25">
      <c r="A19" s="74" t="s">
        <v>90</v>
      </c>
      <c r="B19" s="76" t="s">
        <v>85</v>
      </c>
      <c r="C19" s="76" t="s">
        <v>86</v>
      </c>
      <c r="D19" s="86">
        <v>45069</v>
      </c>
      <c r="E19" s="166"/>
      <c r="F19" s="1"/>
    </row>
    <row r="20" spans="1:8" x14ac:dyDescent="0.25">
      <c r="A20" s="74" t="s">
        <v>82</v>
      </c>
      <c r="B20" s="49" t="s">
        <v>87</v>
      </c>
      <c r="C20" s="49" t="s">
        <v>91</v>
      </c>
      <c r="D20" s="75">
        <v>45269</v>
      </c>
      <c r="E20" s="166"/>
      <c r="F20" s="1"/>
    </row>
    <row r="21" spans="1:8" x14ac:dyDescent="0.25">
      <c r="A21" s="74" t="s">
        <v>12</v>
      </c>
      <c r="B21" s="49" t="s">
        <v>92</v>
      </c>
      <c r="C21" s="49" t="s">
        <v>167</v>
      </c>
      <c r="D21" s="75">
        <v>45269</v>
      </c>
      <c r="E21" s="167"/>
      <c r="F21" s="1"/>
      <c r="G21" s="54"/>
      <c r="H21" s="54"/>
    </row>
    <row r="22" spans="1:8" ht="14.45" customHeight="1" x14ac:dyDescent="0.25">
      <c r="A22" s="74" t="s">
        <v>11</v>
      </c>
      <c r="B22" s="49" t="s">
        <v>97</v>
      </c>
      <c r="C22" s="49" t="s">
        <v>98</v>
      </c>
      <c r="D22" s="86">
        <v>45069</v>
      </c>
      <c r="E22" s="168" t="s">
        <v>99</v>
      </c>
      <c r="F22" s="1"/>
      <c r="G22" s="54"/>
      <c r="H22" s="54"/>
    </row>
    <row r="23" spans="1:8" x14ac:dyDescent="0.25">
      <c r="A23" s="74" t="s">
        <v>100</v>
      </c>
      <c r="B23" s="49" t="s">
        <v>101</v>
      </c>
      <c r="C23" s="49" t="s">
        <v>102</v>
      </c>
      <c r="D23" s="86">
        <v>45069</v>
      </c>
      <c r="E23" s="168"/>
      <c r="F23" s="1"/>
      <c r="G23" s="54"/>
      <c r="H23" s="54"/>
    </row>
    <row r="24" spans="1:8" x14ac:dyDescent="0.25">
      <c r="A24" s="74" t="s">
        <v>82</v>
      </c>
      <c r="B24" s="49" t="s">
        <v>103</v>
      </c>
      <c r="C24" s="49" t="s">
        <v>104</v>
      </c>
      <c r="D24" s="86">
        <v>45069</v>
      </c>
      <c r="E24" s="168"/>
      <c r="F24" s="1"/>
      <c r="G24" s="54"/>
      <c r="H24" s="54"/>
    </row>
    <row r="25" spans="1:8" x14ac:dyDescent="0.25">
      <c r="A25" s="74" t="s">
        <v>12</v>
      </c>
      <c r="B25" s="49" t="s">
        <v>105</v>
      </c>
      <c r="C25" s="49" t="s">
        <v>106</v>
      </c>
      <c r="D25" s="86">
        <v>45069</v>
      </c>
      <c r="E25" s="169"/>
      <c r="F25" s="1"/>
      <c r="G25" s="54"/>
      <c r="H25" s="54"/>
    </row>
    <row r="26" spans="1:8" ht="30" x14ac:dyDescent="0.25">
      <c r="A26" s="145" t="s">
        <v>93</v>
      </c>
      <c r="B26" s="146" t="s">
        <v>94</v>
      </c>
      <c r="C26" s="146" t="s">
        <v>95</v>
      </c>
      <c r="D26" s="147">
        <v>44331</v>
      </c>
      <c r="E26" s="170" t="s">
        <v>13</v>
      </c>
      <c r="F26" s="1"/>
    </row>
    <row r="27" spans="1:8" x14ac:dyDescent="0.25">
      <c r="A27" s="74" t="s">
        <v>108</v>
      </c>
      <c r="B27" s="49" t="s">
        <v>109</v>
      </c>
      <c r="C27" s="49" t="s">
        <v>110</v>
      </c>
      <c r="D27" s="49" t="s">
        <v>10</v>
      </c>
      <c r="E27" s="171"/>
      <c r="F27" s="1"/>
      <c r="G27" s="54"/>
      <c r="H27" s="54"/>
    </row>
    <row r="28" spans="1:8" x14ac:dyDescent="0.25">
      <c r="G28" s="54"/>
      <c r="H28" s="54"/>
    </row>
    <row r="29" spans="1:8" x14ac:dyDescent="0.25">
      <c r="A29" s="9" t="s">
        <v>14</v>
      </c>
      <c r="G29" s="54"/>
      <c r="H29" s="54"/>
    </row>
    <row r="30" spans="1:8" ht="60" x14ac:dyDescent="0.25">
      <c r="A30" s="67" t="s">
        <v>7</v>
      </c>
      <c r="B30" s="67" t="s">
        <v>15</v>
      </c>
      <c r="C30" s="67" t="s">
        <v>16</v>
      </c>
      <c r="D30" s="67" t="s">
        <v>17</v>
      </c>
      <c r="E30" s="67" t="s">
        <v>18</v>
      </c>
      <c r="F30" s="1"/>
      <c r="G30" s="54"/>
      <c r="H30" s="54"/>
    </row>
    <row r="31" spans="1:8" x14ac:dyDescent="0.25">
      <c r="A31" s="148" t="s">
        <v>122</v>
      </c>
      <c r="B31" s="136" t="s">
        <v>96</v>
      </c>
      <c r="C31" s="149" t="s">
        <v>73</v>
      </c>
      <c r="D31" s="149">
        <v>106704926</v>
      </c>
      <c r="E31" s="150">
        <v>44770</v>
      </c>
      <c r="F31" s="1"/>
      <c r="G31" s="54"/>
      <c r="H31" s="54"/>
    </row>
    <row r="32" spans="1:8" x14ac:dyDescent="0.25">
      <c r="A32" s="87" t="s">
        <v>123</v>
      </c>
      <c r="B32" s="88" t="s">
        <v>96</v>
      </c>
      <c r="C32" s="151" t="s">
        <v>73</v>
      </c>
      <c r="D32" s="151">
        <v>106704927</v>
      </c>
      <c r="E32" s="152">
        <v>44770</v>
      </c>
      <c r="F32" s="1"/>
      <c r="G32" s="54"/>
      <c r="H32" s="54"/>
    </row>
    <row r="33" spans="1:8" x14ac:dyDescent="0.25">
      <c r="A33" s="153" t="s">
        <v>168</v>
      </c>
      <c r="B33" s="154" t="s">
        <v>96</v>
      </c>
      <c r="C33" s="154" t="s">
        <v>73</v>
      </c>
      <c r="D33" s="154">
        <v>106928917</v>
      </c>
      <c r="E33" s="155">
        <v>44812</v>
      </c>
      <c r="F33" s="1"/>
      <c r="G33" s="54"/>
      <c r="H33" s="54"/>
    </row>
    <row r="34" spans="1:8" x14ac:dyDescent="0.25">
      <c r="A34" s="156" t="s">
        <v>169</v>
      </c>
      <c r="B34" s="157" t="s">
        <v>96</v>
      </c>
      <c r="C34" s="157" t="s">
        <v>73</v>
      </c>
      <c r="D34" s="157">
        <v>106928915</v>
      </c>
      <c r="E34" s="158">
        <v>44812</v>
      </c>
      <c r="F34" s="1"/>
      <c r="G34" s="54"/>
      <c r="H34" s="54"/>
    </row>
    <row r="35" spans="1:8" x14ac:dyDescent="0.25">
      <c r="A35" s="159" t="s">
        <v>170</v>
      </c>
      <c r="B35" s="149" t="s">
        <v>96</v>
      </c>
      <c r="C35" s="149" t="s">
        <v>73</v>
      </c>
      <c r="D35" s="149">
        <v>106928916</v>
      </c>
      <c r="E35" s="150">
        <v>44812</v>
      </c>
      <c r="F35" s="1"/>
      <c r="G35" s="54"/>
      <c r="H35" s="54"/>
    </row>
    <row r="36" spans="1:8" x14ac:dyDescent="0.25">
      <c r="A36" s="160" t="s">
        <v>136</v>
      </c>
      <c r="B36" s="135" t="s">
        <v>96</v>
      </c>
      <c r="C36" s="135" t="s">
        <v>73</v>
      </c>
      <c r="D36" s="135">
        <v>106704929</v>
      </c>
      <c r="E36" s="73">
        <v>44770</v>
      </c>
      <c r="F36" s="1"/>
      <c r="G36" s="54"/>
      <c r="H36" s="54"/>
    </row>
    <row r="37" spans="1:8" x14ac:dyDescent="0.25">
      <c r="A37" s="153" t="s">
        <v>131</v>
      </c>
      <c r="B37" s="137" t="s">
        <v>96</v>
      </c>
      <c r="C37" s="154" t="s">
        <v>73</v>
      </c>
      <c r="D37" s="154">
        <v>106704921</v>
      </c>
      <c r="E37" s="155">
        <v>44770</v>
      </c>
      <c r="F37" s="1"/>
      <c r="G37" s="54"/>
      <c r="H37" s="54"/>
    </row>
    <row r="38" spans="1:8" x14ac:dyDescent="0.25">
      <c r="A38" s="156" t="s">
        <v>132</v>
      </c>
      <c r="B38" s="161" t="s">
        <v>96</v>
      </c>
      <c r="C38" s="157" t="s">
        <v>73</v>
      </c>
      <c r="D38" s="157">
        <v>106704922</v>
      </c>
      <c r="E38" s="158">
        <v>44770</v>
      </c>
      <c r="F38" s="1"/>
      <c r="G38" s="54"/>
      <c r="H38" s="54"/>
    </row>
    <row r="39" spans="1:8" x14ac:dyDescent="0.25">
      <c r="A39" s="156" t="s">
        <v>133</v>
      </c>
      <c r="B39" s="157" t="s">
        <v>96</v>
      </c>
      <c r="C39" s="157" t="s">
        <v>73</v>
      </c>
      <c r="D39" s="157">
        <v>106704897</v>
      </c>
      <c r="E39" s="158">
        <v>44770</v>
      </c>
      <c r="F39" s="1"/>
      <c r="G39" s="54"/>
      <c r="H39" s="54"/>
    </row>
    <row r="40" spans="1:8" ht="30" x14ac:dyDescent="0.25">
      <c r="A40" s="160" t="s">
        <v>111</v>
      </c>
      <c r="B40" s="135" t="s">
        <v>112</v>
      </c>
      <c r="C40" s="135" t="s">
        <v>10</v>
      </c>
      <c r="D40" s="135" t="s">
        <v>113</v>
      </c>
      <c r="E40" s="135" t="s">
        <v>114</v>
      </c>
      <c r="F40" s="1"/>
      <c r="G40" s="54"/>
      <c r="H40" s="54"/>
    </row>
    <row r="41" spans="1:8" x14ac:dyDescent="0.25">
      <c r="A41" s="193" t="s">
        <v>77</v>
      </c>
      <c r="B41" s="164" t="s">
        <v>78</v>
      </c>
      <c r="C41" s="164">
        <v>163041698</v>
      </c>
      <c r="D41" s="164">
        <v>1039498</v>
      </c>
      <c r="E41" s="164" t="s">
        <v>10</v>
      </c>
      <c r="F41" s="1"/>
      <c r="G41" s="54"/>
      <c r="H41" s="54"/>
    </row>
    <row r="42" spans="1:8" x14ac:dyDescent="0.25">
      <c r="A42" s="194" t="s">
        <v>171</v>
      </c>
      <c r="B42" s="90" t="s">
        <v>96</v>
      </c>
      <c r="C42" s="90" t="s">
        <v>10</v>
      </c>
      <c r="D42" s="90">
        <v>106156521</v>
      </c>
      <c r="E42" s="92">
        <v>44673</v>
      </c>
      <c r="F42" s="1"/>
      <c r="G42" s="85"/>
      <c r="H42" s="54"/>
    </row>
    <row r="43" spans="1:8" x14ac:dyDescent="0.25">
      <c r="A43" s="194" t="s">
        <v>172</v>
      </c>
      <c r="B43" s="90" t="s">
        <v>96</v>
      </c>
      <c r="C43" s="90" t="s">
        <v>10</v>
      </c>
      <c r="D43" s="90">
        <v>106156525</v>
      </c>
      <c r="E43" s="92">
        <v>44673</v>
      </c>
      <c r="F43" s="1"/>
      <c r="G43" s="85"/>
      <c r="H43" s="54"/>
    </row>
    <row r="44" spans="1:8" x14ac:dyDescent="0.25">
      <c r="A44" s="194" t="s">
        <v>173</v>
      </c>
      <c r="B44" s="90" t="s">
        <v>96</v>
      </c>
      <c r="C44" s="90" t="s">
        <v>10</v>
      </c>
      <c r="D44" s="90">
        <v>106292280</v>
      </c>
      <c r="E44" s="92">
        <v>44693</v>
      </c>
      <c r="F44" s="1"/>
      <c r="G44" s="85"/>
      <c r="H44" s="54"/>
    </row>
    <row r="45" spans="1:8" ht="23.25" customHeight="1" x14ac:dyDescent="0.25">
      <c r="A45" s="140"/>
      <c r="B45" s="85"/>
      <c r="C45" s="85"/>
      <c r="D45" s="85"/>
      <c r="E45" s="85"/>
      <c r="F45" s="1"/>
      <c r="G45" s="85"/>
      <c r="H45" s="54"/>
    </row>
    <row r="46" spans="1:8" ht="23.25" customHeight="1" x14ac:dyDescent="0.25">
      <c r="A46" s="39" t="s">
        <v>68</v>
      </c>
      <c r="B46" s="50"/>
      <c r="C46" s="51"/>
      <c r="D46" s="51"/>
      <c r="E46" s="51"/>
      <c r="F46" s="51"/>
      <c r="G46" s="54"/>
      <c r="H46" s="54"/>
    </row>
    <row r="47" spans="1:8" ht="30" customHeight="1" x14ac:dyDescent="0.25">
      <c r="A47" s="68" t="s">
        <v>7</v>
      </c>
      <c r="B47" s="67" t="s">
        <v>15</v>
      </c>
      <c r="C47" s="67" t="s">
        <v>16</v>
      </c>
      <c r="D47" s="67" t="s">
        <v>17</v>
      </c>
      <c r="E47" s="67" t="s">
        <v>18</v>
      </c>
      <c r="F47" s="1"/>
      <c r="G47" s="54"/>
      <c r="H47" s="54"/>
    </row>
    <row r="48" spans="1:8" x14ac:dyDescent="0.25">
      <c r="A48" s="245" t="s">
        <v>303</v>
      </c>
      <c r="B48" s="94" t="s">
        <v>73</v>
      </c>
      <c r="C48" s="94" t="s">
        <v>73</v>
      </c>
      <c r="D48" s="94" t="s">
        <v>73</v>
      </c>
      <c r="E48" s="100">
        <v>44897</v>
      </c>
      <c r="F48" s="1"/>
      <c r="G48" s="54"/>
      <c r="H48" s="54"/>
    </row>
    <row r="49" spans="1:14" x14ac:dyDescent="0.25">
      <c r="A49" s="245" t="s">
        <v>304</v>
      </c>
      <c r="B49" s="94" t="s">
        <v>73</v>
      </c>
      <c r="C49" s="94" t="s">
        <v>73</v>
      </c>
      <c r="D49" s="94" t="s">
        <v>73</v>
      </c>
      <c r="E49" s="100">
        <v>44897</v>
      </c>
      <c r="F49" s="1"/>
      <c r="G49" s="54"/>
      <c r="H49" s="54"/>
    </row>
    <row r="50" spans="1:14" ht="23.25" customHeight="1" x14ac:dyDescent="0.25">
      <c r="A50" s="245" t="s">
        <v>305</v>
      </c>
      <c r="B50" s="94" t="s">
        <v>73</v>
      </c>
      <c r="C50" s="94" t="s">
        <v>73</v>
      </c>
      <c r="D50" s="94" t="s">
        <v>73</v>
      </c>
      <c r="E50" s="100">
        <v>44897</v>
      </c>
      <c r="F50" s="1"/>
      <c r="G50" s="54"/>
      <c r="H50" s="54"/>
    </row>
    <row r="51" spans="1:14" ht="23.25" customHeight="1" x14ac:dyDescent="0.25">
      <c r="A51" s="245" t="s">
        <v>306</v>
      </c>
      <c r="B51" s="94" t="s">
        <v>73</v>
      </c>
      <c r="C51" s="94" t="s">
        <v>73</v>
      </c>
      <c r="D51" s="94" t="s">
        <v>73</v>
      </c>
      <c r="E51" s="100">
        <v>44897</v>
      </c>
      <c r="F51" s="1"/>
      <c r="G51" s="54"/>
      <c r="H51" s="54"/>
    </row>
    <row r="52" spans="1:14" x14ac:dyDescent="0.25">
      <c r="F52" s="1"/>
      <c r="G52" s="54"/>
      <c r="H52" s="54"/>
    </row>
    <row r="53" spans="1:14" ht="23.25" customHeight="1" x14ac:dyDescent="0.25">
      <c r="A53" s="77" t="s">
        <v>19</v>
      </c>
      <c r="B53" s="52"/>
      <c r="C53" s="52"/>
      <c r="D53" s="52"/>
      <c r="E53" s="52"/>
      <c r="F53" s="1"/>
      <c r="G53" s="54"/>
      <c r="H53" s="54"/>
    </row>
    <row r="54" spans="1:14" ht="23.25" customHeight="1" x14ac:dyDescent="0.25">
      <c r="A54" s="93" t="s">
        <v>7</v>
      </c>
      <c r="B54" s="93" t="s">
        <v>15</v>
      </c>
      <c r="C54" s="93" t="s">
        <v>16</v>
      </c>
      <c r="D54" s="52"/>
      <c r="E54" s="14"/>
      <c r="F54" s="1"/>
      <c r="G54" s="54"/>
      <c r="H54" s="54"/>
    </row>
    <row r="55" spans="1:14" ht="21" customHeight="1" x14ac:dyDescent="0.25">
      <c r="A55" s="216" t="s">
        <v>20</v>
      </c>
      <c r="B55" s="217" t="s">
        <v>21</v>
      </c>
      <c r="C55" s="80" t="s">
        <v>22</v>
      </c>
      <c r="D55" s="52"/>
      <c r="E55" s="55"/>
      <c r="F55" s="1"/>
      <c r="G55" s="54"/>
      <c r="H55" s="54"/>
    </row>
    <row r="56" spans="1:14" ht="23.25" customHeight="1" x14ac:dyDescent="0.25">
      <c r="A56" s="216" t="s">
        <v>23</v>
      </c>
      <c r="B56" s="217"/>
      <c r="C56" s="80" t="s">
        <v>24</v>
      </c>
      <c r="D56" s="52"/>
      <c r="E56" s="55"/>
      <c r="F56" s="53"/>
    </row>
    <row r="57" spans="1:14" x14ac:dyDescent="0.25">
      <c r="A57" s="216" t="s">
        <v>25</v>
      </c>
      <c r="B57" s="217"/>
      <c r="C57" s="80" t="s">
        <v>26</v>
      </c>
      <c r="D57" s="52"/>
      <c r="E57" s="55"/>
      <c r="F57" s="14"/>
      <c r="M57" s="54"/>
      <c r="N57" s="54"/>
    </row>
    <row r="58" spans="1:14" x14ac:dyDescent="0.25">
      <c r="A58" s="216" t="s">
        <v>27</v>
      </c>
      <c r="B58" s="217"/>
      <c r="C58" s="80" t="s">
        <v>28</v>
      </c>
      <c r="D58" s="52"/>
      <c r="E58" s="55"/>
      <c r="F58" s="16"/>
      <c r="M58" s="54"/>
      <c r="N58" s="54"/>
    </row>
    <row r="59" spans="1:14" x14ac:dyDescent="0.25">
      <c r="A59" s="216" t="s">
        <v>29</v>
      </c>
      <c r="B59" s="219" t="s">
        <v>261</v>
      </c>
      <c r="C59" s="162" t="s">
        <v>262</v>
      </c>
      <c r="D59" s="52"/>
      <c r="E59" s="55"/>
      <c r="F59" s="16"/>
      <c r="M59" s="54"/>
      <c r="N59" s="54"/>
    </row>
    <row r="60" spans="1:14" ht="60" x14ac:dyDescent="0.25">
      <c r="A60" s="246" t="s">
        <v>117</v>
      </c>
      <c r="B60" s="247" t="s">
        <v>118</v>
      </c>
      <c r="C60" s="135" t="s">
        <v>119</v>
      </c>
      <c r="D60" s="52"/>
      <c r="E60" s="55"/>
      <c r="F60" s="16"/>
      <c r="M60" s="54"/>
      <c r="N60" s="54"/>
    </row>
    <row r="61" spans="1:14" x14ac:dyDescent="0.25">
      <c r="A61" s="246" t="s">
        <v>120</v>
      </c>
      <c r="B61" s="247" t="s">
        <v>118</v>
      </c>
      <c r="C61" s="135" t="s">
        <v>121</v>
      </c>
      <c r="D61" s="52"/>
      <c r="E61" s="55"/>
      <c r="F61" s="16"/>
      <c r="J61" s="56"/>
      <c r="M61" s="54"/>
      <c r="N61" s="54"/>
    </row>
    <row r="62" spans="1:14" x14ac:dyDescent="0.25">
      <c r="A62" s="57"/>
      <c r="B62" s="57"/>
      <c r="C62" s="16"/>
      <c r="D62" s="16"/>
      <c r="E62" s="55"/>
      <c r="F62" s="16"/>
      <c r="J62" s="56"/>
      <c r="M62" s="54"/>
      <c r="N62" s="54"/>
    </row>
    <row r="63" spans="1:14" ht="15" customHeight="1" x14ac:dyDescent="0.25">
      <c r="A63" s="65" t="s">
        <v>32</v>
      </c>
      <c r="F63" s="16"/>
      <c r="J63" s="56"/>
      <c r="K63" s="6"/>
      <c r="L63" s="6"/>
      <c r="M63" s="6"/>
    </row>
    <row r="64" spans="1:14" x14ac:dyDescent="0.25">
      <c r="A64" s="96" t="s">
        <v>48</v>
      </c>
      <c r="B64" s="97"/>
      <c r="C64" s="97"/>
      <c r="D64" s="97"/>
      <c r="E64" s="97"/>
      <c r="F64" s="97"/>
      <c r="G64" s="98"/>
    </row>
    <row r="65" spans="1:10" x14ac:dyDescent="0.25">
      <c r="A65" s="48" t="s">
        <v>14</v>
      </c>
      <c r="B65" s="48" t="s">
        <v>49</v>
      </c>
      <c r="C65" s="48" t="s">
        <v>50</v>
      </c>
      <c r="D65" s="48" t="s">
        <v>69</v>
      </c>
      <c r="E65" s="48" t="s">
        <v>70</v>
      </c>
      <c r="F65" s="48" t="s">
        <v>71</v>
      </c>
      <c r="G65" s="58" t="s">
        <v>72</v>
      </c>
    </row>
    <row r="66" spans="1:10" ht="23.25" customHeight="1" x14ac:dyDescent="0.25">
      <c r="A66" s="49" t="s">
        <v>79</v>
      </c>
      <c r="B66" s="48">
        <v>100</v>
      </c>
      <c r="C66" s="48">
        <v>10</v>
      </c>
      <c r="D66" s="48">
        <f>B66/C66</f>
        <v>10</v>
      </c>
      <c r="E66" s="41">
        <v>10</v>
      </c>
      <c r="F66" s="48">
        <v>90</v>
      </c>
      <c r="G66" s="58">
        <f>SUM(E66:F66)</f>
        <v>100</v>
      </c>
    </row>
    <row r="67" spans="1:10" ht="23.25" customHeight="1" x14ac:dyDescent="0.25">
      <c r="A67" s="42"/>
      <c r="B67" s="42"/>
      <c r="C67" s="42"/>
      <c r="D67" s="42"/>
      <c r="E67" s="42"/>
      <c r="F67" s="42"/>
    </row>
    <row r="68" spans="1:10" ht="23.25" customHeight="1" x14ac:dyDescent="0.25">
      <c r="A68" s="244" t="s">
        <v>302</v>
      </c>
      <c r="B68" s="244"/>
      <c r="C68" s="244"/>
      <c r="D68" s="244"/>
      <c r="E68" s="244"/>
      <c r="G68" s="241" t="s">
        <v>144</v>
      </c>
      <c r="H68" s="242"/>
      <c r="I68" s="242"/>
      <c r="J68" s="243"/>
    </row>
    <row r="69" spans="1:10" ht="33" customHeight="1" x14ac:dyDescent="0.25">
      <c r="A69" s="177" t="s">
        <v>30</v>
      </c>
      <c r="B69" s="178"/>
      <c r="C69" s="17" t="s">
        <v>31</v>
      </c>
      <c r="D69" s="17" t="s">
        <v>31</v>
      </c>
      <c r="E69" s="17">
        <v>11</v>
      </c>
      <c r="G69" s="127" t="s">
        <v>30</v>
      </c>
      <c r="H69" s="128"/>
      <c r="I69" s="17" t="s">
        <v>31</v>
      </c>
      <c r="J69" s="17">
        <v>11</v>
      </c>
    </row>
    <row r="70" spans="1:10" ht="24" customHeight="1" x14ac:dyDescent="0.25">
      <c r="A70" s="179" t="s">
        <v>147</v>
      </c>
      <c r="B70" s="180"/>
      <c r="C70" s="114">
        <v>10</v>
      </c>
      <c r="D70" s="131">
        <v>10</v>
      </c>
      <c r="E70" s="131">
        <f>D70*E69</f>
        <v>110</v>
      </c>
      <c r="G70" s="123" t="s">
        <v>111</v>
      </c>
      <c r="H70" s="124"/>
      <c r="I70" s="103">
        <v>10</v>
      </c>
      <c r="J70" s="103">
        <f>I70*J69</f>
        <v>110</v>
      </c>
    </row>
    <row r="71" spans="1:10" ht="24" customHeight="1" x14ac:dyDescent="0.25">
      <c r="A71" s="117" t="s">
        <v>148</v>
      </c>
      <c r="B71" s="118"/>
      <c r="C71" s="114">
        <v>0.05</v>
      </c>
      <c r="D71" s="174">
        <f>SUM(C71:C80)</f>
        <v>5</v>
      </c>
      <c r="E71" s="175">
        <f>D71*E69</f>
        <v>55</v>
      </c>
      <c r="G71" s="117" t="s">
        <v>138</v>
      </c>
      <c r="H71" s="118"/>
      <c r="I71" s="104">
        <v>0.5</v>
      </c>
      <c r="J71" s="103">
        <f>I71*J69</f>
        <v>5.5</v>
      </c>
    </row>
    <row r="72" spans="1:10" ht="24" customHeight="1" x14ac:dyDescent="0.25">
      <c r="A72" s="117" t="s">
        <v>149</v>
      </c>
      <c r="B72" s="118"/>
      <c r="C72" s="114">
        <v>0.05</v>
      </c>
      <c r="D72" s="174"/>
      <c r="E72" s="175"/>
      <c r="G72" s="117" t="s">
        <v>139</v>
      </c>
      <c r="H72" s="118"/>
      <c r="I72" s="104">
        <v>0.5</v>
      </c>
      <c r="J72" s="103">
        <f>I72*J69</f>
        <v>5.5</v>
      </c>
    </row>
    <row r="73" spans="1:10" ht="24" customHeight="1" x14ac:dyDescent="0.25">
      <c r="A73" s="132" t="s">
        <v>150</v>
      </c>
      <c r="B73" s="133"/>
      <c r="C73" s="114">
        <v>0.05</v>
      </c>
      <c r="D73" s="174"/>
      <c r="E73" s="175"/>
      <c r="G73" s="129" t="s">
        <v>140</v>
      </c>
      <c r="H73" s="130"/>
      <c r="I73" s="104">
        <v>0.5</v>
      </c>
      <c r="J73" s="103">
        <f>I73*J69</f>
        <v>5.5</v>
      </c>
    </row>
    <row r="74" spans="1:10" ht="24" customHeight="1" x14ac:dyDescent="0.25">
      <c r="A74" s="125" t="s">
        <v>151</v>
      </c>
      <c r="B74" s="126"/>
      <c r="C74" s="114">
        <v>0.05</v>
      </c>
      <c r="D74" s="174"/>
      <c r="E74" s="175"/>
      <c r="G74" s="119" t="s">
        <v>51</v>
      </c>
      <c r="H74" s="120"/>
      <c r="I74" s="105">
        <f>15-SUM(I70:I73)</f>
        <v>3.5</v>
      </c>
      <c r="J74" s="103">
        <f>I74*J69</f>
        <v>38.5</v>
      </c>
    </row>
    <row r="75" spans="1:10" ht="21" customHeight="1" x14ac:dyDescent="0.25">
      <c r="A75" s="125" t="s">
        <v>152</v>
      </c>
      <c r="B75" s="126"/>
      <c r="C75" s="114">
        <v>0.05</v>
      </c>
      <c r="D75" s="174"/>
      <c r="E75" s="175"/>
      <c r="F75" s="1"/>
      <c r="G75" s="121" t="s">
        <v>33</v>
      </c>
      <c r="H75" s="122"/>
      <c r="I75" s="103">
        <f>SUM(I70:I74)</f>
        <v>15</v>
      </c>
      <c r="J75" s="103">
        <f>I75*J69</f>
        <v>165</v>
      </c>
    </row>
    <row r="76" spans="1:10" ht="21" customHeight="1" x14ac:dyDescent="0.25">
      <c r="A76" s="115" t="s">
        <v>153</v>
      </c>
      <c r="B76" s="116"/>
      <c r="C76" s="114">
        <v>0.05</v>
      </c>
      <c r="D76" s="174"/>
      <c r="E76" s="175"/>
      <c r="F76" s="55"/>
      <c r="G76" s="55"/>
      <c r="H76" s="55"/>
      <c r="I76" s="55"/>
    </row>
    <row r="77" spans="1:10" ht="21" customHeight="1" x14ac:dyDescent="0.25">
      <c r="A77" s="117" t="s">
        <v>154</v>
      </c>
      <c r="B77" s="118"/>
      <c r="C77" s="114">
        <v>6.25E-2</v>
      </c>
      <c r="D77" s="174"/>
      <c r="E77" s="175"/>
      <c r="F77" s="55"/>
      <c r="G77" s="55"/>
      <c r="H77" s="55"/>
      <c r="I77" s="55"/>
    </row>
    <row r="78" spans="1:10" ht="21" customHeight="1" x14ac:dyDescent="0.25">
      <c r="A78" s="117" t="s">
        <v>155</v>
      </c>
      <c r="B78" s="118"/>
      <c r="C78" s="114">
        <v>6.25E-2</v>
      </c>
      <c r="D78" s="174"/>
      <c r="E78" s="175"/>
      <c r="F78" s="55"/>
      <c r="G78" s="55"/>
      <c r="H78" s="55"/>
      <c r="I78" s="55"/>
    </row>
    <row r="79" spans="1:10" ht="21" customHeight="1" x14ac:dyDescent="0.25">
      <c r="A79" s="132" t="s">
        <v>156</v>
      </c>
      <c r="B79" s="133"/>
      <c r="C79" s="114">
        <v>0.05</v>
      </c>
      <c r="D79" s="174"/>
      <c r="E79" s="175"/>
      <c r="F79" s="55"/>
      <c r="G79" s="55"/>
      <c r="H79" s="55"/>
      <c r="I79" s="55"/>
    </row>
    <row r="80" spans="1:10" ht="21" customHeight="1" x14ac:dyDescent="0.25">
      <c r="A80" s="119" t="s">
        <v>51</v>
      </c>
      <c r="B80" s="120"/>
      <c r="C80" s="105">
        <f>5-SUM(C71:C79)</f>
        <v>4.5250000000000004</v>
      </c>
      <c r="D80" s="174"/>
      <c r="E80" s="176"/>
      <c r="F80" s="55"/>
      <c r="G80" s="55"/>
      <c r="H80" s="55"/>
      <c r="I80" s="55"/>
    </row>
    <row r="81" spans="1:9" ht="21" customHeight="1" x14ac:dyDescent="0.25">
      <c r="A81" s="121" t="s">
        <v>33</v>
      </c>
      <c r="B81" s="122"/>
      <c r="C81" s="131">
        <f>SUM(C70:C80)</f>
        <v>15.000000000000005</v>
      </c>
      <c r="D81" s="131">
        <f>SUM(D70:D80)</f>
        <v>15</v>
      </c>
      <c r="E81" s="131">
        <f>SUM(E70:E80)</f>
        <v>165</v>
      </c>
      <c r="F81" s="55"/>
      <c r="G81" s="55"/>
      <c r="H81" s="55"/>
      <c r="I81" s="55"/>
    </row>
    <row r="82" spans="1:9" ht="21" customHeight="1" x14ac:dyDescent="0.25">
      <c r="A82" s="55"/>
      <c r="B82" s="55"/>
      <c r="C82" s="55"/>
      <c r="D82" s="108"/>
      <c r="F82" s="55"/>
      <c r="G82" s="55"/>
      <c r="H82" s="55"/>
      <c r="I82" s="55"/>
    </row>
    <row r="83" spans="1:9" ht="24" customHeight="1" x14ac:dyDescent="0.25">
      <c r="A83" s="65" t="s">
        <v>143</v>
      </c>
      <c r="B83" s="107"/>
      <c r="C83" s="108"/>
      <c r="D83" s="108"/>
      <c r="F83" s="1"/>
    </row>
    <row r="84" spans="1:9" ht="24" customHeight="1" x14ac:dyDescent="0.25">
      <c r="A84" s="65" t="s">
        <v>107</v>
      </c>
      <c r="B84" s="55"/>
      <c r="C84" s="55"/>
      <c r="D84" s="55"/>
      <c r="F84" s="1"/>
    </row>
    <row r="85" spans="1:9" ht="24" customHeight="1" x14ac:dyDescent="0.25">
      <c r="A85" s="18" t="s">
        <v>124</v>
      </c>
      <c r="B85" s="19"/>
      <c r="C85" s="20"/>
      <c r="D85" s="21"/>
      <c r="E85" s="21"/>
      <c r="G85" s="18"/>
    </row>
    <row r="86" spans="1:9" ht="24" customHeight="1" x14ac:dyDescent="0.25">
      <c r="A86" s="18"/>
      <c r="B86" s="19"/>
      <c r="C86" s="20"/>
      <c r="D86" s="21"/>
      <c r="E86" s="21"/>
      <c r="F86" s="21"/>
      <c r="G86" s="21"/>
    </row>
    <row r="87" spans="1:9" ht="24" customHeight="1" x14ac:dyDescent="0.25">
      <c r="A87" s="18"/>
      <c r="B87" s="19"/>
      <c r="C87" s="20"/>
      <c r="D87" s="21"/>
      <c r="E87" s="21"/>
      <c r="F87" s="21"/>
      <c r="G87" s="21"/>
    </row>
    <row r="88" spans="1:9" ht="24" customHeight="1" x14ac:dyDescent="0.25">
      <c r="A88" s="18"/>
      <c r="B88" s="19"/>
      <c r="C88" s="20"/>
      <c r="D88" s="21"/>
      <c r="E88" s="21"/>
      <c r="F88" s="21"/>
      <c r="G88" s="21"/>
    </row>
    <row r="89" spans="1:9" ht="24" customHeight="1" x14ac:dyDescent="0.25">
      <c r="A89" s="18"/>
      <c r="B89" s="19"/>
      <c r="C89" s="20"/>
      <c r="D89" s="21"/>
      <c r="E89" s="21"/>
      <c r="F89" s="21"/>
      <c r="G89" s="21"/>
    </row>
    <row r="90" spans="1:9" ht="24" customHeight="1" x14ac:dyDescent="0.25">
      <c r="A90" s="18"/>
      <c r="B90" s="19"/>
      <c r="C90" s="20"/>
      <c r="D90" s="21"/>
      <c r="E90" s="21"/>
      <c r="F90" s="21"/>
      <c r="G90" s="21"/>
    </row>
    <row r="91" spans="1:9" ht="21.75" customHeight="1" x14ac:dyDescent="0.25">
      <c r="A91" s="18"/>
      <c r="B91" s="19"/>
      <c r="C91" s="20"/>
      <c r="D91" s="21"/>
      <c r="E91" s="21"/>
    </row>
    <row r="92" spans="1:9" ht="21.75" customHeight="1" x14ac:dyDescent="0.25">
      <c r="A92" s="18"/>
      <c r="B92" s="19"/>
      <c r="C92" s="20"/>
      <c r="D92" s="21"/>
      <c r="E92" s="21"/>
    </row>
    <row r="93" spans="1:9" ht="21.75" customHeight="1" x14ac:dyDescent="0.25">
      <c r="A93" s="18"/>
      <c r="B93" s="19"/>
      <c r="C93" s="20"/>
      <c r="D93" s="21"/>
      <c r="E93" s="21"/>
      <c r="F93" s="1"/>
    </row>
    <row r="94" spans="1:9" ht="21.75" customHeight="1" x14ac:dyDescent="0.25">
      <c r="A94" s="18"/>
      <c r="B94" s="19"/>
      <c r="C94" s="20"/>
      <c r="D94" s="21"/>
      <c r="E94" s="21"/>
      <c r="F94" s="1"/>
    </row>
    <row r="95" spans="1:9" ht="21.75" customHeight="1" x14ac:dyDescent="0.25">
      <c r="A95" s="18"/>
      <c r="B95" s="19"/>
      <c r="C95" s="20"/>
      <c r="D95" s="21"/>
      <c r="E95" s="21"/>
      <c r="F95" s="1"/>
    </row>
    <row r="96" spans="1:9" ht="21.75" customHeight="1" x14ac:dyDescent="0.25">
      <c r="A96" s="18"/>
      <c r="B96" s="19"/>
      <c r="C96" s="20"/>
      <c r="D96" s="21"/>
      <c r="F96" s="1"/>
    </row>
    <row r="97" spans="1:8" ht="21.75" customHeight="1" x14ac:dyDescent="0.25">
      <c r="A97" s="18"/>
      <c r="B97" s="19"/>
      <c r="C97" s="20"/>
      <c r="D97" s="21"/>
      <c r="F97" s="1"/>
    </row>
    <row r="98" spans="1:8" ht="21.75" customHeight="1" x14ac:dyDescent="0.25">
      <c r="A98" s="18"/>
      <c r="B98" s="19"/>
      <c r="C98" s="20"/>
      <c r="D98" s="21"/>
      <c r="F98" s="1"/>
    </row>
    <row r="99" spans="1:8" ht="21.75" customHeight="1" x14ac:dyDescent="0.25">
      <c r="A99" s="18"/>
      <c r="B99" s="19"/>
      <c r="C99" s="20"/>
      <c r="D99" s="21"/>
      <c r="F99" s="1"/>
    </row>
    <row r="100" spans="1:8" ht="21.75" customHeight="1" x14ac:dyDescent="0.25">
      <c r="A100" s="18"/>
      <c r="B100" s="19"/>
      <c r="C100" s="20"/>
      <c r="D100" s="21"/>
      <c r="F100" s="1"/>
    </row>
    <row r="101" spans="1:8" ht="21.75" customHeight="1" x14ac:dyDescent="0.25">
      <c r="A101" s="18"/>
      <c r="B101" s="19"/>
      <c r="C101" s="20"/>
      <c r="D101" s="21"/>
      <c r="F101" s="1"/>
    </row>
    <row r="102" spans="1:8" ht="21.75" customHeight="1" x14ac:dyDescent="0.25">
      <c r="A102" s="18"/>
      <c r="B102" s="19"/>
      <c r="C102" s="20"/>
      <c r="D102" s="21"/>
      <c r="E102" s="70"/>
      <c r="F102" s="1"/>
    </row>
    <row r="103" spans="1:8" ht="17.100000000000001" customHeight="1" x14ac:dyDescent="0.25">
      <c r="A103" s="18"/>
      <c r="B103" s="19"/>
      <c r="C103" s="20"/>
      <c r="D103" s="21"/>
      <c r="F103" s="1"/>
    </row>
    <row r="104" spans="1:8" ht="19.899999999999999" customHeight="1" x14ac:dyDescent="0.25">
      <c r="A104" s="23" t="s">
        <v>34</v>
      </c>
      <c r="B104" s="47"/>
      <c r="C104" s="47"/>
      <c r="D104" s="47"/>
      <c r="E104" s="69"/>
      <c r="F104" s="69"/>
    </row>
    <row r="105" spans="1:8" ht="24" customHeight="1" x14ac:dyDescent="0.25">
      <c r="A105" s="10" t="s">
        <v>35</v>
      </c>
      <c r="B105" s="10" t="s">
        <v>36</v>
      </c>
      <c r="C105" s="10" t="s">
        <v>37</v>
      </c>
      <c r="D105" s="10" t="s">
        <v>38</v>
      </c>
      <c r="E105" s="10" t="s">
        <v>39</v>
      </c>
      <c r="F105" s="10" t="s">
        <v>40</v>
      </c>
      <c r="G105" s="60"/>
      <c r="H105" s="60"/>
    </row>
    <row r="106" spans="1:8" ht="41.45" customHeight="1" x14ac:dyDescent="0.25">
      <c r="A106" s="89" t="s">
        <v>41</v>
      </c>
      <c r="B106" s="89" t="s">
        <v>43</v>
      </c>
      <c r="C106" s="80">
        <v>1</v>
      </c>
      <c r="D106" s="80">
        <v>95</v>
      </c>
      <c r="E106" s="78">
        <v>8.3333333333333329E-2</v>
      </c>
      <c r="F106" s="101" t="s">
        <v>42</v>
      </c>
      <c r="G106" s="60"/>
      <c r="H106" s="60"/>
    </row>
    <row r="107" spans="1:8" ht="25.5" customHeight="1" x14ac:dyDescent="0.25">
      <c r="A107" s="170" t="s">
        <v>44</v>
      </c>
      <c r="B107" s="89" t="s">
        <v>45</v>
      </c>
      <c r="C107" s="172">
        <v>45</v>
      </c>
      <c r="D107" s="80">
        <v>95</v>
      </c>
      <c r="E107" s="91" t="s">
        <v>115</v>
      </c>
      <c r="F107" s="79" t="s">
        <v>42</v>
      </c>
    </row>
    <row r="108" spans="1:8" ht="33.75" customHeight="1" x14ac:dyDescent="0.25">
      <c r="A108" s="171"/>
      <c r="B108" s="89" t="s">
        <v>46</v>
      </c>
      <c r="C108" s="173"/>
      <c r="D108" s="81">
        <v>60</v>
      </c>
      <c r="E108" s="83" t="s">
        <v>116</v>
      </c>
      <c r="F108" s="82" t="s">
        <v>47</v>
      </c>
    </row>
    <row r="109" spans="1:8" ht="41.45" customHeight="1" x14ac:dyDescent="0.25">
      <c r="C109" s="43"/>
    </row>
    <row r="110" spans="1:8" x14ac:dyDescent="0.25">
      <c r="C110" s="70"/>
      <c r="D110" s="70"/>
    </row>
    <row r="111" spans="1:8" x14ac:dyDescent="0.25">
      <c r="C111" s="70"/>
      <c r="D111" s="70"/>
    </row>
    <row r="112" spans="1:8" x14ac:dyDescent="0.25">
      <c r="C112" s="70"/>
      <c r="D112" s="70"/>
    </row>
    <row r="113" spans="1:4" x14ac:dyDescent="0.25">
      <c r="A113" s="59"/>
      <c r="C113" s="61"/>
      <c r="D113" s="61"/>
    </row>
    <row r="114" spans="1:4" x14ac:dyDescent="0.25">
      <c r="C114" s="70"/>
      <c r="D114" s="70"/>
    </row>
    <row r="115" spans="1:4" x14ac:dyDescent="0.25">
      <c r="C115" s="70"/>
      <c r="D115" s="70"/>
    </row>
    <row r="116" spans="1:4" x14ac:dyDescent="0.25">
      <c r="C116" s="70"/>
      <c r="D116" s="70"/>
    </row>
    <row r="117" spans="1:4" x14ac:dyDescent="0.25">
      <c r="C117" s="61"/>
      <c r="D117" s="61"/>
    </row>
    <row r="118" spans="1:4" x14ac:dyDescent="0.25">
      <c r="C118" s="62"/>
      <c r="D118" s="62"/>
    </row>
    <row r="119" spans="1:4" x14ac:dyDescent="0.25">
      <c r="C119" s="69"/>
      <c r="D119" s="69"/>
    </row>
    <row r="120" spans="1:4" x14ac:dyDescent="0.25">
      <c r="C120" s="69"/>
      <c r="D120" s="69"/>
    </row>
    <row r="121" spans="1:4" x14ac:dyDescent="0.25">
      <c r="C121" s="60"/>
      <c r="D121" s="60"/>
    </row>
    <row r="122" spans="1:4" x14ac:dyDescent="0.25">
      <c r="C122" s="60"/>
      <c r="D122" s="60"/>
    </row>
  </sheetData>
  <mergeCells count="13">
    <mergeCell ref="G68:J68"/>
    <mergeCell ref="B55:B58"/>
    <mergeCell ref="A68:E68"/>
    <mergeCell ref="A107:A108"/>
    <mergeCell ref="C107:C108"/>
    <mergeCell ref="D71:D80"/>
    <mergeCell ref="E71:E80"/>
    <mergeCell ref="A69:B69"/>
    <mergeCell ref="A70:B70"/>
    <mergeCell ref="A5:F5"/>
    <mergeCell ref="E16:E21"/>
    <mergeCell ref="E22:E25"/>
    <mergeCell ref="E26:E27"/>
  </mergeCells>
  <phoneticPr fontId="15" type="noConversion"/>
  <pageMargins left="0.23622047244094491" right="0.23622047244094491" top="0.74803149606299213" bottom="0.74803149606299213" header="0.31496062992125984" footer="0.31496062992125984"/>
  <pageSetup paperSize="9" scale="7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1"/>
  <sheetViews>
    <sheetView zoomScale="40" zoomScaleNormal="40" workbookViewId="0">
      <selection activeCell="G17" sqref="G17"/>
    </sheetView>
  </sheetViews>
  <sheetFormatPr defaultColWidth="9.140625" defaultRowHeight="22.5" x14ac:dyDescent="0.35"/>
  <cols>
    <col min="1" max="1" width="8.85546875" style="109" customWidth="1"/>
    <col min="2" max="4" width="22.5703125" style="109" customWidth="1"/>
    <col min="5" max="5" width="26.5703125" style="109" bestFit="1" customWidth="1"/>
    <col min="6" max="6" width="7.5703125" style="109" customWidth="1"/>
    <col min="7" max="8" width="22.5703125" style="109" customWidth="1"/>
    <col min="9" max="9" width="21.85546875" style="109" customWidth="1"/>
    <col min="10" max="10" width="22.140625" style="109" customWidth="1"/>
    <col min="11" max="11" width="7.140625" style="109" customWidth="1"/>
    <col min="12" max="13" width="22.5703125" style="109" customWidth="1"/>
    <col min="14" max="16384" width="9.140625" style="110"/>
  </cols>
  <sheetData>
    <row r="2" spans="1:13" ht="32.450000000000003" customHeight="1" x14ac:dyDescent="0.35">
      <c r="A2" s="111"/>
      <c r="B2" s="111">
        <v>1</v>
      </c>
      <c r="C2" s="111">
        <v>2</v>
      </c>
      <c r="D2" s="111">
        <v>3</v>
      </c>
      <c r="E2" s="111">
        <v>4</v>
      </c>
      <c r="F2" s="111">
        <v>5</v>
      </c>
      <c r="G2" s="111">
        <v>6</v>
      </c>
      <c r="H2" s="111">
        <v>7</v>
      </c>
      <c r="I2" s="111">
        <v>8</v>
      </c>
      <c r="J2" s="111">
        <v>9</v>
      </c>
      <c r="K2" s="111"/>
      <c r="L2" s="111">
        <v>11</v>
      </c>
      <c r="M2" s="111">
        <v>12</v>
      </c>
    </row>
    <row r="3" spans="1:13" ht="80.099999999999994" customHeight="1" x14ac:dyDescent="0.35">
      <c r="A3" s="111" t="s">
        <v>53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38" t="s">
        <v>145</v>
      </c>
      <c r="M3" s="138" t="s">
        <v>145</v>
      </c>
    </row>
    <row r="4" spans="1:13" ht="90" customHeight="1" x14ac:dyDescent="0.35">
      <c r="A4" s="111" t="s">
        <v>54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39" t="s">
        <v>146</v>
      </c>
      <c r="M4" s="139" t="s">
        <v>146</v>
      </c>
    </row>
    <row r="5" spans="1:13" ht="87" customHeight="1" x14ac:dyDescent="0.35">
      <c r="A5" s="111" t="s">
        <v>55</v>
      </c>
      <c r="B5" s="138" t="s">
        <v>157</v>
      </c>
      <c r="C5" s="138" t="s">
        <v>157</v>
      </c>
      <c r="D5" s="138" t="s">
        <v>158</v>
      </c>
      <c r="E5" s="138" t="s">
        <v>158</v>
      </c>
      <c r="F5" s="113"/>
      <c r="G5" s="138" t="s">
        <v>159</v>
      </c>
      <c r="H5" s="138" t="s">
        <v>159</v>
      </c>
      <c r="I5" s="138" t="s">
        <v>160</v>
      </c>
      <c r="J5" s="138" t="s">
        <v>160</v>
      </c>
      <c r="K5" s="113"/>
      <c r="L5" s="113"/>
      <c r="M5" s="113"/>
    </row>
    <row r="6" spans="1:13" ht="80.099999999999994" customHeight="1" x14ac:dyDescent="0.35">
      <c r="A6" s="111" t="s">
        <v>56</v>
      </c>
      <c r="B6" s="139" t="s">
        <v>161</v>
      </c>
      <c r="C6" s="139" t="s">
        <v>161</v>
      </c>
      <c r="D6" s="139" t="s">
        <v>162</v>
      </c>
      <c r="E6" s="139" t="s">
        <v>162</v>
      </c>
      <c r="F6" s="113"/>
      <c r="G6" s="139" t="s">
        <v>163</v>
      </c>
      <c r="H6" s="139" t="s">
        <v>163</v>
      </c>
      <c r="I6" s="139" t="s">
        <v>164</v>
      </c>
      <c r="J6" s="139" t="s">
        <v>164</v>
      </c>
      <c r="K6" s="113"/>
      <c r="L6" s="113"/>
      <c r="M6" s="113"/>
    </row>
    <row r="7" spans="1:13" ht="40.9" customHeight="1" x14ac:dyDescent="0.35">
      <c r="A7" s="111" t="s">
        <v>57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</row>
    <row r="8" spans="1:13" ht="40.9" customHeight="1" x14ac:dyDescent="0.35">
      <c r="A8" s="111" t="s">
        <v>58</v>
      </c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</row>
    <row r="9" spans="1:13" ht="40.9" customHeight="1" x14ac:dyDescent="0.35">
      <c r="A9" s="111" t="s">
        <v>59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</row>
    <row r="10" spans="1:13" ht="40.9" customHeight="1" x14ac:dyDescent="0.35">
      <c r="A10" s="111" t="s">
        <v>60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</row>
    <row r="11" spans="1:13" x14ac:dyDescent="0.35">
      <c r="E11" s="112"/>
    </row>
  </sheetData>
  <phoneticPr fontId="15" type="noConversion"/>
  <pageMargins left="0.7" right="0.7" top="0.75" bottom="0.75" header="0.3" footer="0.3"/>
  <pageSetup paperSize="9" scale="5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1"/>
  <sheetViews>
    <sheetView tabSelected="1" zoomScale="70" zoomScaleNormal="70" workbookViewId="0">
      <selection activeCell="E18" sqref="E17:E18"/>
    </sheetView>
  </sheetViews>
  <sheetFormatPr defaultRowHeight="15" x14ac:dyDescent="0.25"/>
  <cols>
    <col min="1" max="1" width="17.42578125" customWidth="1"/>
    <col min="2" max="2" width="20.5703125" customWidth="1"/>
    <col min="3" max="3" width="13.42578125" customWidth="1"/>
    <col min="4" max="4" width="11.42578125" customWidth="1"/>
    <col min="5" max="5" width="14" customWidth="1"/>
    <col min="6" max="6" width="17.42578125" customWidth="1"/>
    <col min="7" max="7" width="10.140625" customWidth="1"/>
    <col min="8" max="8" width="6.42578125" bestFit="1" customWidth="1"/>
    <col min="9" max="9" width="18.5703125" bestFit="1" customWidth="1"/>
    <col min="10" max="10" width="17.85546875" customWidth="1"/>
    <col min="11" max="11" width="22.5703125" customWidth="1"/>
    <col min="14" max="14" width="20.5703125" customWidth="1"/>
    <col min="16" max="16" width="19.5703125" customWidth="1"/>
    <col min="21" max="21" width="17" customWidth="1"/>
    <col min="22" max="22" width="22.85546875" customWidth="1"/>
  </cols>
  <sheetData>
    <row r="1" spans="1:11" x14ac:dyDescent="0.25">
      <c r="K1" s="3"/>
    </row>
    <row r="2" spans="1:11" x14ac:dyDescent="0.25">
      <c r="K2" s="3"/>
    </row>
    <row r="3" spans="1:11" x14ac:dyDescent="0.25">
      <c r="G3" s="25"/>
      <c r="H3" s="25"/>
      <c r="I3" s="25"/>
      <c r="J3" s="25"/>
      <c r="K3" s="25"/>
    </row>
    <row r="4" spans="1:11" ht="15.75" thickBot="1" x14ac:dyDescent="0.3">
      <c r="A4" s="4"/>
      <c r="B4" s="4"/>
      <c r="C4" s="4"/>
      <c r="D4" s="5"/>
      <c r="E4" s="5"/>
      <c r="F4" s="4"/>
      <c r="G4" s="25"/>
      <c r="H4" s="25"/>
      <c r="I4" s="25"/>
      <c r="J4" s="25"/>
      <c r="K4" s="25"/>
    </row>
    <row r="5" spans="1:11" x14ac:dyDescent="0.25">
      <c r="A5" s="165"/>
      <c r="B5" s="165"/>
      <c r="C5" s="165"/>
      <c r="D5" s="165"/>
      <c r="E5" s="165"/>
      <c r="F5" s="165"/>
      <c r="G5" s="25"/>
      <c r="H5" s="25"/>
      <c r="I5" s="25"/>
      <c r="J5" s="25"/>
      <c r="K5" s="25"/>
    </row>
    <row r="6" spans="1:11" x14ac:dyDescent="0.25">
      <c r="G6" s="25"/>
      <c r="H6" s="25"/>
      <c r="I6" s="25"/>
      <c r="J6" s="25"/>
      <c r="K6" s="25"/>
    </row>
    <row r="7" spans="1:11" x14ac:dyDescent="0.25">
      <c r="A7" s="7" t="s">
        <v>0</v>
      </c>
      <c r="B7" s="141" t="s">
        <v>165</v>
      </c>
      <c r="C7" s="11"/>
      <c r="D7" s="11"/>
      <c r="E7" s="11"/>
      <c r="F7" s="11"/>
      <c r="G7" s="11"/>
      <c r="H7" s="22"/>
      <c r="I7" s="22"/>
    </row>
    <row r="8" spans="1:11" x14ac:dyDescent="0.25">
      <c r="A8" s="7" t="s">
        <v>1</v>
      </c>
      <c r="B8" s="44" t="s">
        <v>213</v>
      </c>
      <c r="C8" s="11"/>
      <c r="D8" s="11"/>
      <c r="E8" s="11"/>
      <c r="F8" s="11"/>
      <c r="G8" s="11"/>
      <c r="H8" s="22"/>
      <c r="I8" s="22"/>
    </row>
    <row r="9" spans="1:11" x14ac:dyDescent="0.25">
      <c r="A9" s="7" t="s">
        <v>2</v>
      </c>
      <c r="B9" s="142" t="s">
        <v>299</v>
      </c>
      <c r="C9" s="25"/>
      <c r="D9" s="25"/>
      <c r="E9" s="25"/>
      <c r="F9" s="25"/>
      <c r="G9" s="25"/>
      <c r="H9" s="25"/>
      <c r="I9" s="25"/>
      <c r="J9" s="25"/>
      <c r="K9" s="25"/>
    </row>
    <row r="10" spans="1:11" x14ac:dyDescent="0.25">
      <c r="A10" s="7" t="s">
        <v>3</v>
      </c>
      <c r="B10" s="72">
        <v>44897</v>
      </c>
      <c r="C10" s="11"/>
      <c r="D10" s="11"/>
      <c r="E10" s="11"/>
      <c r="F10" s="11"/>
      <c r="G10" s="11"/>
      <c r="H10" s="22"/>
      <c r="I10" s="22"/>
    </row>
    <row r="11" spans="1:11" x14ac:dyDescent="0.25">
      <c r="A11" s="7" t="s">
        <v>4</v>
      </c>
      <c r="B11" s="44" t="s">
        <v>166</v>
      </c>
      <c r="C11" s="11"/>
      <c r="D11" s="11"/>
      <c r="E11" s="11"/>
      <c r="F11" s="11"/>
      <c r="G11" s="11"/>
      <c r="H11" s="22"/>
      <c r="I11" s="22"/>
    </row>
    <row r="12" spans="1:11" x14ac:dyDescent="0.25">
      <c r="A12" s="7"/>
      <c r="C12" s="11"/>
      <c r="D12" s="11"/>
      <c r="E12" s="11"/>
      <c r="F12" s="11"/>
      <c r="G12" s="11"/>
      <c r="H12" s="22"/>
      <c r="I12" s="22"/>
    </row>
    <row r="13" spans="1:11" x14ac:dyDescent="0.25">
      <c r="A13" s="8" t="s">
        <v>5</v>
      </c>
      <c r="B13" s="187"/>
      <c r="C13" s="187"/>
      <c r="D13" s="187"/>
      <c r="E13" s="187"/>
      <c r="F13" s="187"/>
      <c r="G13" s="187"/>
      <c r="H13" s="187"/>
      <c r="I13" s="187"/>
      <c r="J13" s="187"/>
      <c r="K13" s="187"/>
    </row>
    <row r="14" spans="1:11" x14ac:dyDescent="0.25">
      <c r="B14" s="26"/>
    </row>
    <row r="15" spans="1:11" x14ac:dyDescent="0.25">
      <c r="A15" s="23" t="s">
        <v>61</v>
      </c>
      <c r="H15" s="12"/>
    </row>
    <row r="16" spans="1:11" ht="45" x14ac:dyDescent="0.25">
      <c r="A16" s="188" t="s">
        <v>7</v>
      </c>
      <c r="B16" s="188"/>
      <c r="C16" s="17" t="s">
        <v>62</v>
      </c>
    </row>
    <row r="17" spans="1:11" x14ac:dyDescent="0.25">
      <c r="A17" s="189" t="s">
        <v>93</v>
      </c>
      <c r="B17" s="189"/>
      <c r="C17" s="84" t="s">
        <v>94</v>
      </c>
    </row>
    <row r="19" spans="1:11" x14ac:dyDescent="0.25">
      <c r="A19" s="23" t="s">
        <v>63</v>
      </c>
    </row>
    <row r="20" spans="1:11" x14ac:dyDescent="0.25">
      <c r="A20" s="1" t="s">
        <v>64</v>
      </c>
      <c r="B20" s="12" t="s">
        <v>134</v>
      </c>
    </row>
    <row r="21" spans="1:11" x14ac:dyDescent="0.25">
      <c r="A21" s="1" t="s">
        <v>125</v>
      </c>
      <c r="B21" s="27">
        <v>50</v>
      </c>
    </row>
    <row r="22" spans="1:11" x14ac:dyDescent="0.25">
      <c r="A22" s="7"/>
      <c r="B22" s="12"/>
    </row>
    <row r="23" spans="1:11" x14ac:dyDescent="0.25">
      <c r="A23" s="24" t="s">
        <v>65</v>
      </c>
      <c r="B23" s="28"/>
      <c r="C23" s="28"/>
      <c r="D23" s="28"/>
      <c r="E23" s="28"/>
    </row>
    <row r="24" spans="1:11" x14ac:dyDescent="0.25">
      <c r="A24" s="23"/>
      <c r="B24" s="29"/>
      <c r="C24" s="30"/>
      <c r="D24" s="31"/>
      <c r="E24" s="13"/>
    </row>
    <row r="25" spans="1:11" x14ac:dyDescent="0.25">
      <c r="A25" s="190" t="s">
        <v>66</v>
      </c>
      <c r="B25" s="191"/>
      <c r="C25" s="191"/>
      <c r="D25" s="191"/>
      <c r="E25" s="192"/>
      <c r="G25" s="184" t="s">
        <v>127</v>
      </c>
      <c r="H25" s="185"/>
      <c r="I25" s="185"/>
      <c r="J25" s="185"/>
      <c r="K25" s="186"/>
    </row>
    <row r="26" spans="1:11" x14ac:dyDescent="0.25">
      <c r="A26" s="32"/>
      <c r="B26" s="15"/>
      <c r="C26" s="15"/>
      <c r="D26" s="15"/>
      <c r="E26" s="33"/>
      <c r="G26" s="32"/>
      <c r="H26" s="15"/>
      <c r="I26" s="15"/>
      <c r="J26" s="15"/>
      <c r="K26" s="33"/>
    </row>
    <row r="27" spans="1:11" x14ac:dyDescent="0.25">
      <c r="A27" s="32"/>
      <c r="B27" s="15"/>
      <c r="C27" s="15"/>
      <c r="D27" s="15"/>
      <c r="E27" s="33"/>
      <c r="G27" s="32"/>
      <c r="H27" s="15"/>
      <c r="I27" s="15"/>
      <c r="J27" s="15"/>
      <c r="K27" s="33"/>
    </row>
    <row r="28" spans="1:11" x14ac:dyDescent="0.25">
      <c r="A28" s="32"/>
      <c r="B28" s="15"/>
      <c r="C28" s="15"/>
      <c r="D28" s="15"/>
      <c r="E28" s="33"/>
      <c r="G28" s="32"/>
      <c r="H28" s="15"/>
      <c r="I28" s="15"/>
      <c r="J28" s="15"/>
      <c r="K28" s="33"/>
    </row>
    <row r="29" spans="1:11" x14ac:dyDescent="0.25">
      <c r="A29" s="32"/>
      <c r="B29" s="15"/>
      <c r="C29" s="15"/>
      <c r="D29" s="15"/>
      <c r="E29" s="33"/>
      <c r="G29" s="32"/>
      <c r="H29" s="15"/>
      <c r="I29" s="15"/>
      <c r="J29" s="15"/>
      <c r="K29" s="33"/>
    </row>
    <row r="30" spans="1:11" x14ac:dyDescent="0.25">
      <c r="A30" s="32"/>
      <c r="B30" s="15"/>
      <c r="C30" s="15"/>
      <c r="D30" s="15"/>
      <c r="E30" s="33"/>
      <c r="G30" s="32"/>
      <c r="H30" s="15"/>
      <c r="I30" s="15"/>
      <c r="J30" s="15"/>
      <c r="K30" s="33"/>
    </row>
    <row r="31" spans="1:11" x14ac:dyDescent="0.25">
      <c r="A31" s="32"/>
      <c r="B31" s="15"/>
      <c r="C31" s="15"/>
      <c r="D31" s="15"/>
      <c r="E31" s="33"/>
      <c r="G31" s="32"/>
      <c r="H31" s="15"/>
      <c r="I31" s="15"/>
      <c r="J31" s="15"/>
      <c r="K31" s="33"/>
    </row>
    <row r="32" spans="1:11" x14ac:dyDescent="0.25">
      <c r="A32" s="32"/>
      <c r="B32" s="15"/>
      <c r="C32" s="15"/>
      <c r="D32" s="15"/>
      <c r="E32" s="33"/>
      <c r="G32" s="32"/>
      <c r="H32" s="15"/>
      <c r="I32" s="15"/>
      <c r="J32" s="15"/>
      <c r="K32" s="33"/>
    </row>
    <row r="33" spans="1:13" x14ac:dyDescent="0.25">
      <c r="A33" s="32"/>
      <c r="B33" s="15"/>
      <c r="C33" s="15"/>
      <c r="D33" s="15"/>
      <c r="E33" s="33"/>
      <c r="G33" s="32"/>
      <c r="H33" s="15"/>
      <c r="I33" s="15"/>
      <c r="J33" s="15"/>
      <c r="K33" s="33"/>
    </row>
    <row r="34" spans="1:13" x14ac:dyDescent="0.25">
      <c r="A34" s="32"/>
      <c r="B34" s="15"/>
      <c r="C34" s="15"/>
      <c r="D34" s="15"/>
      <c r="E34" s="33"/>
      <c r="G34" s="32"/>
      <c r="H34" s="15"/>
      <c r="I34" s="15"/>
      <c r="J34" s="15"/>
      <c r="K34" s="33"/>
    </row>
    <row r="35" spans="1:13" x14ac:dyDescent="0.25">
      <c r="A35" s="32"/>
      <c r="B35" s="15"/>
      <c r="C35" s="15"/>
      <c r="D35" s="15"/>
      <c r="E35" s="33"/>
      <c r="G35" s="32"/>
      <c r="H35" s="15"/>
      <c r="I35" s="15"/>
      <c r="J35" s="15"/>
      <c r="K35" s="33"/>
    </row>
    <row r="36" spans="1:13" x14ac:dyDescent="0.25">
      <c r="A36" s="32"/>
      <c r="B36" s="15"/>
      <c r="C36" s="15"/>
      <c r="D36" s="15"/>
      <c r="E36" s="33"/>
      <c r="G36" s="32"/>
      <c r="H36" s="15"/>
      <c r="I36" s="15"/>
      <c r="J36" s="15"/>
      <c r="K36" s="33"/>
    </row>
    <row r="37" spans="1:13" x14ac:dyDescent="0.25">
      <c r="A37" s="32"/>
      <c r="B37" s="15"/>
      <c r="C37" s="15"/>
      <c r="D37" s="15"/>
      <c r="E37" s="33"/>
      <c r="G37" s="32"/>
      <c r="H37" s="15"/>
      <c r="I37" s="15"/>
      <c r="J37" s="15"/>
      <c r="K37" s="33"/>
    </row>
    <row r="38" spans="1:13" x14ac:dyDescent="0.25">
      <c r="A38" s="32"/>
      <c r="B38" s="15"/>
      <c r="C38" s="15"/>
      <c r="D38" s="15"/>
      <c r="E38" s="33"/>
      <c r="G38" s="32"/>
      <c r="H38" s="15"/>
      <c r="I38" s="15"/>
      <c r="J38" s="15"/>
      <c r="K38" s="33"/>
    </row>
    <row r="39" spans="1:13" x14ac:dyDescent="0.25">
      <c r="A39" s="34"/>
      <c r="B39" s="35"/>
      <c r="C39" s="35"/>
      <c r="D39" s="35"/>
      <c r="E39" s="36"/>
      <c r="G39" s="34"/>
      <c r="H39" s="35"/>
      <c r="I39" s="35"/>
      <c r="J39" s="35"/>
      <c r="K39" s="36"/>
    </row>
    <row r="40" spans="1:13" x14ac:dyDescent="0.25">
      <c r="A40" s="15"/>
      <c r="B40" s="15"/>
      <c r="C40" s="15"/>
      <c r="D40" s="15"/>
      <c r="E40" s="15"/>
    </row>
    <row r="41" spans="1:13" x14ac:dyDescent="0.25">
      <c r="G41" s="38"/>
      <c r="H41" s="38"/>
      <c r="I41" s="38"/>
      <c r="J41" s="38"/>
      <c r="K41" s="38"/>
      <c r="L41" s="38"/>
      <c r="M41" s="38"/>
    </row>
    <row r="42" spans="1:13" x14ac:dyDescent="0.25">
      <c r="G42" s="38"/>
      <c r="H42" s="38"/>
      <c r="I42" s="38"/>
      <c r="J42" s="38"/>
      <c r="K42" s="38"/>
      <c r="L42" s="38"/>
      <c r="M42" s="38"/>
    </row>
    <row r="43" spans="1:13" ht="30" x14ac:dyDescent="0.25">
      <c r="A43" s="37" t="s">
        <v>126</v>
      </c>
      <c r="B43" s="37" t="s">
        <v>52</v>
      </c>
      <c r="C43" s="106" t="s">
        <v>67</v>
      </c>
      <c r="D43" s="95" t="s">
        <v>128</v>
      </c>
      <c r="E43" s="99" t="s">
        <v>129</v>
      </c>
      <c r="G43" s="181" t="s">
        <v>130</v>
      </c>
      <c r="H43" s="182"/>
      <c r="I43" s="182"/>
      <c r="J43" s="182"/>
      <c r="K43" s="183"/>
    </row>
    <row r="44" spans="1:13" x14ac:dyDescent="0.25">
      <c r="A44" s="40" t="s">
        <v>187</v>
      </c>
      <c r="B44" s="40" t="s">
        <v>204</v>
      </c>
      <c r="C44" s="40" t="s">
        <v>73</v>
      </c>
      <c r="D44" s="102" t="s">
        <v>73</v>
      </c>
      <c r="E44" s="40" t="s">
        <v>73</v>
      </c>
      <c r="F44" s="38"/>
      <c r="G44" s="32"/>
      <c r="K44" s="33"/>
    </row>
    <row r="45" spans="1:13" ht="15" customHeight="1" x14ac:dyDescent="0.25">
      <c r="A45" s="162" t="s">
        <v>188</v>
      </c>
      <c r="B45" s="162" t="s">
        <v>204</v>
      </c>
      <c r="C45" s="162" t="s">
        <v>73</v>
      </c>
      <c r="D45" s="162" t="s">
        <v>73</v>
      </c>
      <c r="E45" s="162" t="s">
        <v>73</v>
      </c>
      <c r="F45" s="38"/>
      <c r="G45" s="32"/>
      <c r="K45" s="33"/>
    </row>
    <row r="46" spans="1:13" x14ac:dyDescent="0.25">
      <c r="A46" s="162" t="s">
        <v>189</v>
      </c>
      <c r="B46" s="162" t="s">
        <v>137</v>
      </c>
      <c r="C46" s="162" t="s">
        <v>73</v>
      </c>
      <c r="D46" s="162" t="s">
        <v>73</v>
      </c>
      <c r="E46" s="163" t="s">
        <v>73</v>
      </c>
      <c r="F46" s="38"/>
      <c r="G46" s="32"/>
      <c r="K46" s="33"/>
    </row>
    <row r="47" spans="1:13" ht="15" customHeight="1" x14ac:dyDescent="0.25">
      <c r="A47" s="162" t="s">
        <v>190</v>
      </c>
      <c r="B47" s="162" t="s">
        <v>137</v>
      </c>
      <c r="C47" s="162" t="s">
        <v>73</v>
      </c>
      <c r="D47" s="162" t="s">
        <v>73</v>
      </c>
      <c r="E47" s="162" t="s">
        <v>73</v>
      </c>
      <c r="F47" s="38"/>
      <c r="G47" s="32"/>
      <c r="K47" s="33"/>
    </row>
    <row r="48" spans="1:13" x14ac:dyDescent="0.25">
      <c r="A48" s="162" t="s">
        <v>191</v>
      </c>
      <c r="B48" s="162" t="s">
        <v>205</v>
      </c>
      <c r="C48" s="162" t="s">
        <v>73</v>
      </c>
      <c r="D48" s="162">
        <v>33.68</v>
      </c>
      <c r="E48" s="162" t="s">
        <v>73</v>
      </c>
      <c r="F48" s="38"/>
      <c r="G48" s="32"/>
      <c r="K48" s="33"/>
    </row>
    <row r="49" spans="1:11" ht="15" customHeight="1" x14ac:dyDescent="0.25">
      <c r="A49" s="162" t="s">
        <v>192</v>
      </c>
      <c r="B49" s="162" t="s">
        <v>205</v>
      </c>
      <c r="C49" s="162">
        <v>36.840000000000003</v>
      </c>
      <c r="D49" s="162">
        <v>33.94</v>
      </c>
      <c r="E49" s="162" t="s">
        <v>73</v>
      </c>
      <c r="G49" s="32"/>
      <c r="K49" s="33"/>
    </row>
    <row r="50" spans="1:11" ht="16.5" customHeight="1" x14ac:dyDescent="0.25">
      <c r="A50" s="162" t="s">
        <v>193</v>
      </c>
      <c r="B50" s="162" t="s">
        <v>206</v>
      </c>
      <c r="C50" s="162">
        <v>35.89</v>
      </c>
      <c r="D50" s="162">
        <v>32.42</v>
      </c>
      <c r="E50" s="162" t="s">
        <v>73</v>
      </c>
      <c r="G50" s="32"/>
      <c r="K50" s="33"/>
    </row>
    <row r="51" spans="1:11" ht="16.5" customHeight="1" x14ac:dyDescent="0.25">
      <c r="A51" s="162" t="s">
        <v>194</v>
      </c>
      <c r="B51" s="162" t="s">
        <v>206</v>
      </c>
      <c r="C51" s="162">
        <v>35.049999999999997</v>
      </c>
      <c r="D51" s="162">
        <v>32.68</v>
      </c>
      <c r="E51" s="162">
        <v>36.86</v>
      </c>
      <c r="G51" s="32"/>
      <c r="K51" s="33"/>
    </row>
    <row r="52" spans="1:11" ht="16.5" customHeight="1" x14ac:dyDescent="0.25">
      <c r="A52" s="162" t="s">
        <v>195</v>
      </c>
      <c r="B52" s="162" t="s">
        <v>207</v>
      </c>
      <c r="C52" s="162">
        <v>34.57</v>
      </c>
      <c r="D52" s="162">
        <v>30.82</v>
      </c>
      <c r="E52" s="162">
        <v>35.24</v>
      </c>
      <c r="G52" s="32"/>
      <c r="K52" s="33"/>
    </row>
    <row r="53" spans="1:11" ht="16.5" customHeight="1" x14ac:dyDescent="0.25">
      <c r="A53" s="162" t="s">
        <v>196</v>
      </c>
      <c r="B53" s="162" t="s">
        <v>207</v>
      </c>
      <c r="C53" s="162">
        <v>34.1</v>
      </c>
      <c r="D53" s="162">
        <v>30.76</v>
      </c>
      <c r="E53" s="162">
        <v>34.64</v>
      </c>
      <c r="G53" s="32"/>
      <c r="K53" s="33"/>
    </row>
    <row r="54" spans="1:11" x14ac:dyDescent="0.25">
      <c r="A54" s="162" t="s">
        <v>197</v>
      </c>
      <c r="B54" s="162" t="s">
        <v>208</v>
      </c>
      <c r="C54" s="162">
        <v>34.08</v>
      </c>
      <c r="D54" s="162">
        <v>31.42</v>
      </c>
      <c r="E54" s="162">
        <v>35.35</v>
      </c>
      <c r="G54" s="32"/>
      <c r="K54" s="33"/>
    </row>
    <row r="55" spans="1:11" x14ac:dyDescent="0.25">
      <c r="A55" s="162" t="s">
        <v>198</v>
      </c>
      <c r="B55" s="162" t="s">
        <v>208</v>
      </c>
      <c r="C55" s="162">
        <v>35.119999999999997</v>
      </c>
      <c r="D55" s="162">
        <v>31.35</v>
      </c>
      <c r="E55" s="162">
        <v>35.56</v>
      </c>
      <c r="G55" s="32"/>
      <c r="K55" s="33"/>
    </row>
    <row r="56" spans="1:11" x14ac:dyDescent="0.25">
      <c r="A56" s="162" t="s">
        <v>141</v>
      </c>
      <c r="B56" s="162" t="s">
        <v>209</v>
      </c>
      <c r="C56" s="162" t="s">
        <v>73</v>
      </c>
      <c r="D56" s="162" t="s">
        <v>73</v>
      </c>
      <c r="E56" s="162" t="s">
        <v>73</v>
      </c>
      <c r="G56" s="34"/>
      <c r="H56" s="35"/>
      <c r="I56" s="35"/>
      <c r="J56" s="35"/>
      <c r="K56" s="36"/>
    </row>
    <row r="57" spans="1:11" x14ac:dyDescent="0.25">
      <c r="A57" s="162" t="s">
        <v>135</v>
      </c>
      <c r="B57" s="162" t="s">
        <v>209</v>
      </c>
      <c r="C57" s="162" t="s">
        <v>73</v>
      </c>
      <c r="D57" s="162" t="s">
        <v>73</v>
      </c>
      <c r="E57" s="162" t="s">
        <v>73</v>
      </c>
    </row>
    <row r="58" spans="1:11" x14ac:dyDescent="0.25">
      <c r="A58" s="162" t="s">
        <v>199</v>
      </c>
      <c r="B58" s="162" t="s">
        <v>210</v>
      </c>
      <c r="C58" s="162" t="s">
        <v>73</v>
      </c>
      <c r="D58" s="162" t="s">
        <v>73</v>
      </c>
      <c r="E58" s="162" t="s">
        <v>73</v>
      </c>
    </row>
    <row r="59" spans="1:11" x14ac:dyDescent="0.25">
      <c r="A59" s="162" t="s">
        <v>142</v>
      </c>
      <c r="B59" s="162" t="s">
        <v>210</v>
      </c>
      <c r="C59" s="162" t="s">
        <v>73</v>
      </c>
      <c r="D59" s="162" t="s">
        <v>73</v>
      </c>
      <c r="E59" s="162" t="s">
        <v>73</v>
      </c>
    </row>
    <row r="60" spans="1:11" x14ac:dyDescent="0.25">
      <c r="A60" s="162" t="s">
        <v>200</v>
      </c>
      <c r="B60" s="162" t="s">
        <v>211</v>
      </c>
      <c r="C60" s="162" t="s">
        <v>73</v>
      </c>
      <c r="D60" s="162" t="s">
        <v>73</v>
      </c>
      <c r="E60" s="162" t="s">
        <v>73</v>
      </c>
    </row>
    <row r="61" spans="1:11" x14ac:dyDescent="0.25">
      <c r="A61" s="162" t="s">
        <v>201</v>
      </c>
      <c r="B61" s="162" t="s">
        <v>211</v>
      </c>
      <c r="C61" s="162" t="s">
        <v>73</v>
      </c>
      <c r="D61" s="162" t="s">
        <v>73</v>
      </c>
      <c r="E61" s="162" t="s">
        <v>73</v>
      </c>
    </row>
    <row r="62" spans="1:11" x14ac:dyDescent="0.25">
      <c r="A62" s="162" t="s">
        <v>202</v>
      </c>
      <c r="B62" s="162" t="s">
        <v>212</v>
      </c>
      <c r="C62" s="162" t="s">
        <v>73</v>
      </c>
      <c r="D62" s="162" t="s">
        <v>73</v>
      </c>
      <c r="E62" s="162" t="s">
        <v>73</v>
      </c>
    </row>
    <row r="63" spans="1:11" x14ac:dyDescent="0.25">
      <c r="A63" s="162" t="s">
        <v>203</v>
      </c>
      <c r="B63" s="162" t="s">
        <v>212</v>
      </c>
      <c r="C63" s="162" t="s">
        <v>73</v>
      </c>
      <c r="D63" s="162" t="s">
        <v>73</v>
      </c>
      <c r="E63" s="162" t="s">
        <v>73</v>
      </c>
    </row>
    <row r="66" spans="1:6" x14ac:dyDescent="0.25">
      <c r="A66" s="248" t="s">
        <v>307</v>
      </c>
      <c r="B66" s="248"/>
      <c r="C66" s="248"/>
      <c r="D66" s="248"/>
      <c r="E66" s="248"/>
      <c r="F66" s="248"/>
    </row>
    <row r="67" spans="1:6" x14ac:dyDescent="0.25">
      <c r="A67" s="249"/>
      <c r="B67" s="249"/>
      <c r="C67" s="249"/>
      <c r="D67" s="249"/>
      <c r="E67" s="249"/>
      <c r="F67" s="249"/>
    </row>
    <row r="68" spans="1:6" x14ac:dyDescent="0.25">
      <c r="A68" s="249"/>
      <c r="B68" s="249"/>
      <c r="C68" s="249"/>
      <c r="D68" s="249"/>
      <c r="E68" s="249"/>
      <c r="F68" s="249"/>
    </row>
    <row r="69" spans="1:6" x14ac:dyDescent="0.25">
      <c r="A69" s="249"/>
      <c r="B69" s="249"/>
      <c r="C69" s="249"/>
      <c r="D69" s="249"/>
      <c r="E69" s="249"/>
      <c r="F69" s="249"/>
    </row>
    <row r="70" spans="1:6" x14ac:dyDescent="0.25">
      <c r="A70" s="249"/>
      <c r="B70" s="249"/>
      <c r="C70" s="249"/>
      <c r="D70" s="249"/>
      <c r="E70" s="249"/>
      <c r="F70" s="249"/>
    </row>
    <row r="71" spans="1:6" x14ac:dyDescent="0.25">
      <c r="A71" s="249"/>
      <c r="B71" s="249"/>
      <c r="C71" s="249"/>
      <c r="D71" s="249"/>
      <c r="E71" s="249"/>
      <c r="F71" s="249"/>
    </row>
  </sheetData>
  <mergeCells count="9">
    <mergeCell ref="A66:F66"/>
    <mergeCell ref="A67:F71"/>
    <mergeCell ref="G43:K43"/>
    <mergeCell ref="A5:F5"/>
    <mergeCell ref="G25:K25"/>
    <mergeCell ref="B13:K13"/>
    <mergeCell ref="A16:B16"/>
    <mergeCell ref="A17:B17"/>
    <mergeCell ref="A25:E2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Extraction Method</vt:lpstr>
      <vt:lpstr>Reaction Set-up</vt:lpstr>
      <vt:lpstr>Plate Layout</vt:lpstr>
      <vt:lpstr>Run Analysis</vt:lpstr>
      <vt:lpstr>'Reaction Set-up'!Print_Area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2022-12-02T06:11:24Z</cp:lastPrinted>
  <dcterms:created xsi:type="dcterms:W3CDTF">2020-12-02T06:32:13Z</dcterms:created>
  <dcterms:modified xsi:type="dcterms:W3CDTF">2022-12-22T09:38:44Z</dcterms:modified>
</cp:coreProperties>
</file>