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128 Run 1 Leg Diff Vol(50 vs 2ml) and 6 x vs 1x Filter\"/>
    </mc:Choice>
  </mc:AlternateContent>
  <bookViews>
    <workbookView xWindow="8700" yWindow="60" windowWidth="19032" windowHeight="10140"/>
  </bookViews>
  <sheets>
    <sheet name="Reaction Set-up" sheetId="1" r:id="rId1"/>
    <sheet name="Plate Layout" sheetId="5" r:id="rId2"/>
    <sheet name="Run Analysis" sheetId="3" r:id="rId3"/>
  </sheets>
  <definedNames>
    <definedName name="_xlnm.Print_Area" localSheetId="0">'Reaction Set-up'!$A$65:$I$76,'Reaction Set-up'!$A$77:$F$100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4" i="1" l="1"/>
  <c r="D74" i="1" s="1"/>
  <c r="D73" i="1"/>
  <c r="D72" i="1"/>
  <c r="D71" i="1"/>
  <c r="G66" i="1" l="1"/>
  <c r="D70" i="1" l="1"/>
  <c r="D69" i="1"/>
  <c r="D68" i="1"/>
  <c r="D67" i="1"/>
  <c r="D75" i="1" s="1"/>
  <c r="E75" i="1" s="1"/>
  <c r="D63" i="1" l="1"/>
  <c r="G63" i="1" l="1"/>
  <c r="C75" i="1"/>
</calcChain>
</file>

<file path=xl/sharedStrings.xml><?xml version="1.0" encoding="utf-8"?>
<sst xmlns="http://schemas.openxmlformats.org/spreadsheetml/2006/main" count="306" uniqueCount="201">
  <si>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</si>
  <si>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</si>
  <si>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</si>
  <si>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</si>
  <si>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</si>
  <si>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</si>
  <si>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</si>
  <si>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</si>
  <si>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</si>
  <si>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</si>
  <si>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</si>
  <si>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</si>
  <si>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</si>
  <si>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</si>
  <si>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</si>
  <si>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</si>
  <si>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</si>
  <si>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</si>
  <si>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</si>
  <si>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</si>
  <si>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</si>
  <si>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</si>
  <si>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</si>
  <si>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</si>
  <si>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</si>
  <si>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</si>
  <si>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</si>
  <si>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</si>
  <si>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</si>
  <si>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</si>
  <si>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MCT-150-C</t>
  </si>
  <si>
    <t>Microtubes, 2.0 mL</t>
  </si>
  <si>
    <t>MCT-200-C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</si>
  <si>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</si>
  <si>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</si>
  <si>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</si>
  <si>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</si>
  <si>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</si>
  <si>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</si>
  <si>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</si>
  <si>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</si>
  <si>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</si>
  <si>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</si>
  <si>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</si>
  <si>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</si>
  <si>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</si>
  <si>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</si>
  <si>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</si>
  <si>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</si>
  <si>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</si>
  <si>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</si>
  <si>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</si>
  <si>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</si>
  <si>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</si>
  <si>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</si>
  <si>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</si>
  <si>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</si>
  <si>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</si>
  <si>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</si>
  <si>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</si>
  <si>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</si>
  <si>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</si>
  <si>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</si>
  <si>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</si>
  <si>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</si>
  <si>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</si>
  <si>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</si>
  <si>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</si>
  <si>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</si>
  <si>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</si>
  <si>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Ct in FAM channel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</si>
  <si>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</si>
  <si>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</si>
  <si>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</si>
  <si>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</si>
  <si>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</si>
  <si>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</si>
  <si>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</si>
  <si>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</si>
  <si>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</si>
  <si>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</si>
  <si>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</si>
  <si>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</si>
  <si>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</si>
  <si>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</si>
  <si>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</si>
  <si>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</si>
  <si>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</si>
  <si>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</si>
  <si>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</si>
  <si>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</si>
  <si>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</si>
  <si>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</si>
  <si>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</si>
  <si>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</si>
  <si>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</si>
  <si>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C006992856</t>
  </si>
  <si>
    <t>Real-Time PCR System, CFX96 Touch</t>
  </si>
  <si>
    <t>CFX-INS-2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</si>
  <si>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</si>
  <si>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</si>
  <si>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</si>
  <si>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</si>
  <si>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</si>
  <si>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</si>
  <si>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</si>
  <si>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</si>
  <si>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</si>
  <si>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</si>
  <si>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</si>
  <si>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</si>
  <si>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</si>
  <si>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</si>
  <si>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</si>
  <si>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</si>
  <si>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</si>
  <si>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</si>
  <si>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</si>
  <si>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</si>
  <si>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</si>
  <si>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</si>
  <si>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</si>
  <si>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</si>
  <si>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</si>
  <si>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</si>
  <si>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</si>
  <si>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</si>
  <si>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</si>
  <si>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t>Legio_16s_F35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</si>
  <si>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</si>
  <si>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ATCC</t>
  </si>
  <si>
    <t>33152DQ</t>
  </si>
  <si>
    <t>Threshold (CFX):</t>
  </si>
  <si>
    <t>Well</t>
  </si>
  <si>
    <t>Raw Amplification Plot (Yellow (HEX))</t>
  </si>
  <si>
    <t>Ct in HEX channel</t>
  </si>
  <si>
    <t>Legio_16s_R23</t>
  </si>
  <si>
    <t>Ct in TEX channel</t>
  </si>
  <si>
    <t>Raw Amplification Plot (Red (TEX))</t>
  </si>
  <si>
    <t>Leg_wzm_F4</t>
  </si>
  <si>
    <t>Leg_wzm_R9</t>
  </si>
  <si>
    <t>Leg_wzm_P2-TX</t>
  </si>
  <si>
    <t>FAM, HEX, TEX</t>
  </si>
  <si>
    <t xml:space="preserve">To check NTC for 2/3PLEX by using different primer combination </t>
  </si>
  <si>
    <t>A02</t>
  </si>
  <si>
    <t>D02</t>
  </si>
  <si>
    <t>Legio_16s_R24</t>
  </si>
  <si>
    <t>Legionella Pneumophila S1e2</t>
  </si>
  <si>
    <t>Legionella Pneumophila S14 100kx</t>
  </si>
  <si>
    <t>Leg_mip_P1_FAM</t>
  </si>
  <si>
    <t>Leg_16S-P2 HEX</t>
  </si>
  <si>
    <t>UidA NTC</t>
  </si>
  <si>
    <t>A01</t>
  </si>
  <si>
    <t>3Plex NTC</t>
  </si>
  <si>
    <t>A04</t>
  </si>
  <si>
    <t>A05</t>
  </si>
  <si>
    <t>D01</t>
  </si>
  <si>
    <t>3plex IC AF CRD</t>
  </si>
  <si>
    <t>D04</t>
  </si>
  <si>
    <t>UidA IC AF CRD</t>
  </si>
  <si>
    <t>D05</t>
  </si>
  <si>
    <t>H11</t>
  </si>
  <si>
    <t>3plex Superntnt</t>
  </si>
  <si>
    <t>H12</t>
  </si>
  <si>
    <t>UidA Supernatnt</t>
  </si>
  <si>
    <t>Bachana</t>
  </si>
  <si>
    <t xml:space="preserve">20220817 Run 2 EC, leg 3plex w 700ml Ice AF crude </t>
  </si>
  <si>
    <t>Template Addition Room</t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</si>
  <si>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</si>
  <si>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</si>
  <si>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</si>
  <si>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t>ALL MF, crude</t>
  </si>
  <si>
    <r>
      <t xml:space="preserve">Legionella 3plex:  MipT1F26R23P1 </t>
    </r>
    <r>
      <rPr>
        <b/>
        <sz val="14"/>
        <color theme="1"/>
        <rFont val="Calibri"/>
        <family val="2"/>
        <scheme val="minor"/>
      </rPr>
      <t xml:space="preserve">16SF45R27P2 WZMF4R9P2 </t>
    </r>
  </si>
  <si>
    <t>16S NTC</t>
  </si>
  <si>
    <t>Elysis extracted sample</t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</si>
  <si>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50mL</t>
    </r>
  </si>
  <si>
    <r>
      <t>2plex Leg MatrixL5 Elysis Rep1</t>
    </r>
    <r>
      <rPr>
        <b/>
        <sz val="17"/>
        <color rgb="FFC00000"/>
        <rFont val="Calibri"/>
        <family val="2"/>
        <scheme val="minor"/>
      </rPr>
      <t xml:space="preserve"> 2mL</t>
    </r>
  </si>
  <si>
    <r>
      <t xml:space="preserve">2plex Leg MatrixL5 Elysis Rep2 </t>
    </r>
    <r>
      <rPr>
        <b/>
        <sz val="17"/>
        <color rgb="FFC00000"/>
        <rFont val="Calibri"/>
        <family val="2"/>
        <scheme val="minor"/>
      </rPr>
      <t>50mL</t>
    </r>
  </si>
  <si>
    <r>
      <t>2plex Leg MatrixL5 Elysis Rep2</t>
    </r>
    <r>
      <rPr>
        <b/>
        <sz val="17"/>
        <color rgb="FFC00000"/>
        <rFont val="Calibri"/>
        <family val="2"/>
        <scheme val="minor"/>
      </rPr>
      <t xml:space="preserve"> 2mL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</si>
  <si>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LB</t>
    </r>
    <r>
      <rPr>
        <sz val="17"/>
        <color theme="1"/>
        <rFont val="Calibri"/>
        <family val="2"/>
        <scheme val="minor"/>
      </rPr>
      <t xml:space="preserve"> Rep1 </t>
    </r>
    <r>
      <rPr>
        <b/>
        <sz val="17"/>
        <color theme="1"/>
        <rFont val="Calibri"/>
        <family val="2"/>
        <scheme val="minor"/>
      </rPr>
      <t>50mL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</si>
  <si>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LB</t>
    </r>
    <r>
      <rPr>
        <sz val="17"/>
        <color theme="1"/>
        <rFont val="Calibri"/>
        <family val="2"/>
        <scheme val="minor"/>
      </rPr>
      <t xml:space="preserve"> Rep2 </t>
    </r>
    <r>
      <rPr>
        <b/>
        <sz val="17"/>
        <color theme="1"/>
        <rFont val="Calibri"/>
        <family val="2"/>
        <scheme val="minor"/>
      </rPr>
      <t>50mL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</si>
  <si>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LB </t>
    </r>
    <r>
      <rPr>
        <sz val="17"/>
        <color theme="1"/>
        <rFont val="Calibri"/>
        <family val="2"/>
        <scheme val="minor"/>
      </rPr>
      <t>Rep1</t>
    </r>
    <r>
      <rPr>
        <b/>
        <sz val="17"/>
        <color theme="1"/>
        <rFont val="Calibri"/>
        <family val="2"/>
        <scheme val="minor"/>
      </rPr>
      <t xml:space="preserve"> 2mL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</si>
  <si>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LB </t>
    </r>
    <r>
      <rPr>
        <sz val="17"/>
        <color theme="1"/>
        <rFont val="Calibri"/>
        <family val="2"/>
        <scheme val="minor"/>
      </rPr>
      <t>Rep2</t>
    </r>
    <r>
      <rPr>
        <b/>
        <sz val="17"/>
        <color theme="1"/>
        <rFont val="Calibri"/>
        <family val="2"/>
        <scheme val="minor"/>
      </rPr>
      <t xml:space="preserve"> 2mL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</si>
  <si>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(1)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</si>
  <si>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(2)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</si>
  <si>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(3)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</si>
  <si>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(4)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</si>
  <si>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(5)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</si>
  <si>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(6)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</si>
  <si>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1x filter sys (7)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</si>
  <si>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(1)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</si>
  <si>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(2)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</si>
  <si>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(3)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</si>
  <si>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(4) </t>
    </r>
    <r>
      <rPr>
        <u/>
        <sz val="17"/>
        <color theme="1"/>
        <rFont val="Calibri"/>
        <family val="2"/>
        <scheme val="minor"/>
      </rPr>
      <t>rep 2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</si>
  <si>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(5)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</si>
  <si>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(6)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>rep 2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</si>
  <si>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1x filter sys (7)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>rep 2</t>
    </r>
  </si>
  <si>
    <t>2plex NTC</t>
  </si>
  <si>
    <t>Leg_mipT1_F26 (10uM)</t>
  </si>
  <si>
    <t>Leg_mipT1_R23 (10uM)</t>
  </si>
  <si>
    <r>
      <t>Leg_mipT1_</t>
    </r>
    <r>
      <rPr>
        <b/>
        <sz val="11"/>
        <color rgb="FFFF0000"/>
        <rFont val="Calibri"/>
        <family val="2"/>
        <scheme val="minor"/>
      </rPr>
      <t>P1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>FAM</t>
    </r>
    <r>
      <rPr>
        <b/>
        <sz val="11"/>
        <color rgb="FF0070C0"/>
        <rFont val="Calibri"/>
        <family val="2"/>
        <scheme val="minor"/>
      </rPr>
      <t xml:space="preserve"> (10uM)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</si>
</sst>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7"/>
      <color rgb="FFC0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color rgb="FFC00000"/>
      <name val="Calibri"/>
      <family val="2"/>
      <scheme val="minor"/>
    </font>
    <font>
      <u/>
      <sz val="17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19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Fill="1" applyAlignment="1">
      <alignment vertical="center" wrapText="1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0" fillId="6" borderId="0" xfId="0" applyFill="1"/>
    <xf numFmtId="0" fontId="12" fillId="0" borderId="0" xfId="3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/>
    <xf numFmtId="0" fontId="9" fillId="0" borderId="0" xfId="0" applyFont="1"/>
    <xf numFmtId="0" fontId="14" fillId="8" borderId="3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vertical="center"/>
    </xf>
    <xf numFmtId="15" fontId="0" fillId="0" borderId="0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15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15" fontId="0" fillId="0" borderId="3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15" fontId="3" fillId="0" borderId="3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20" fontId="0" fillId="3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 wrapText="1"/>
    </xf>
    <xf numFmtId="20" fontId="0" fillId="7" borderId="3" xfId="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15" fontId="3" fillId="0" borderId="17" xfId="0" applyNumberFormat="1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15" fontId="0" fillId="0" borderId="3" xfId="0" applyNumberFormat="1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5" fontId="0" fillId="0" borderId="17" xfId="0" applyNumberFormat="1" applyFon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center" wrapText="1"/>
    </xf>
    <xf numFmtId="15" fontId="16" fillId="0" borderId="9" xfId="0" applyNumberFormat="1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20" fontId="0" fillId="0" borderId="3" xfId="0" applyNumberFormat="1" applyFont="1" applyBorder="1" applyAlignment="1">
      <alignment horizontal="center" vertical="center" wrapText="1"/>
    </xf>
    <xf numFmtId="15" fontId="17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wrapText="1"/>
    </xf>
    <xf numFmtId="2" fontId="13" fillId="11" borderId="3" xfId="3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15" fontId="17" fillId="3" borderId="3" xfId="0" applyNumberFormat="1" applyFont="1" applyFill="1" applyBorder="1" applyAlignment="1">
      <alignment horizontal="center" wrapText="1"/>
    </xf>
    <xf numFmtId="0" fontId="0" fillId="0" borderId="3" xfId="0" applyFont="1" applyBorder="1" applyAlignment="1">
      <alignment horizontal="left" wrapText="1"/>
    </xf>
    <xf numFmtId="0" fontId="0" fillId="3" borderId="3" xfId="0" applyFont="1" applyFill="1" applyBorder="1" applyAlignment="1">
      <alignment wrapText="1"/>
    </xf>
    <xf numFmtId="2" fontId="13" fillId="13" borderId="3" xfId="3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2" borderId="3" xfId="0" applyFont="1" applyFill="1" applyBorder="1" applyAlignment="1">
      <alignment vertical="center" wrapText="1"/>
    </xf>
    <xf numFmtId="15" fontId="16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13" fillId="15" borderId="3" xfId="3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2" fillId="0" borderId="3" xfId="0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16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2" fillId="17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17" borderId="3" xfId="0" applyFont="1" applyFill="1" applyBorder="1" applyAlignment="1">
      <alignment horizontal="center" vertical="center" wrapText="1"/>
    </xf>
    <xf numFmtId="0" fontId="24" fillId="14" borderId="3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49" fontId="8" fillId="10" borderId="18" xfId="0" applyNumberFormat="1" applyFont="1" applyFill="1" applyBorder="1" applyAlignment="1">
      <alignment horizontal="center" vertical="center" wrapText="1"/>
    </xf>
    <xf numFmtId="49" fontId="8" fillId="10" borderId="19" xfId="0" applyNumberFormat="1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49" fontId="23" fillId="10" borderId="18" xfId="0" applyNumberFormat="1" applyFont="1" applyFill="1" applyBorder="1" applyAlignment="1">
      <alignment horizontal="center" vertical="center" wrapText="1"/>
    </xf>
    <xf numFmtId="49" fontId="23" fillId="10" borderId="1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5" fontId="0" fillId="0" borderId="17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/>
    </xf>
    <xf numFmtId="0" fontId="2" fillId="15" borderId="9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49" fontId="23" fillId="0" borderId="18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0" fontId="0" fillId="0" borderId="0" xfId="0" applyNumberFormat="1" applyFont="1"/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68037</xdr:colOff>
          <xdr:row>79</xdr:row>
          <xdr:rowOff>109096</xdr:rowOff>
        </xdr:from>
        <xdr:to>
          <xdr:col>6</xdr:col>
          <xdr:colOff>588930</xdr:colOff>
          <xdr:row>95</xdr:row>
          <xdr:rowOff>466164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6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7" y="20521731"/>
              <a:ext cx="8356046" cy="49380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14654</xdr:rowOff>
    </xdr:from>
    <xdr:to>
      <xdr:col>4</xdr:col>
      <xdr:colOff>927740</xdr:colOff>
      <xdr:row>38</xdr:row>
      <xdr:rowOff>126409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65481"/>
          <a:ext cx="5118740" cy="2588255"/>
        </a:xfrm>
        <a:prstGeom prst="rect">
          <a:avLst/>
        </a:prstGeom>
      </xdr:spPr>
    </xdr:pic>
    <xdr:clientData/>
  </xdr:twoCellAnchor>
  <xdr:twoCellAnchor editAs="oneCell">
    <xdr:from>
      <xdr:col>6</xdr:col>
      <xdr:colOff>14654</xdr:colOff>
      <xdr:row>25</xdr:row>
      <xdr:rowOff>14654</xdr:rowOff>
    </xdr:from>
    <xdr:to>
      <xdr:col>10</xdr:col>
      <xdr:colOff>1499239</xdr:colOff>
      <xdr:row>38</xdr:row>
      <xdr:rowOff>141063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1154" y="5165481"/>
          <a:ext cx="5023489" cy="2602909"/>
        </a:xfrm>
        <a:prstGeom prst="rect">
          <a:avLst/>
        </a:prstGeom>
      </xdr:spPr>
    </xdr:pic>
    <xdr:clientData/>
  </xdr:twoCellAnchor>
  <xdr:twoCellAnchor editAs="oneCell">
    <xdr:from>
      <xdr:col>6</xdr:col>
      <xdr:colOff>21981</xdr:colOff>
      <xdr:row>43</xdr:row>
      <xdr:rowOff>29307</xdr:rowOff>
    </xdr:from>
    <xdr:to>
      <xdr:col>10</xdr:col>
      <xdr:colOff>1494692</xdr:colOff>
      <xdr:row>55</xdr:row>
      <xdr:rowOff>170371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8481" y="8799634"/>
          <a:ext cx="5011615" cy="2514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topLeftCell="A78" zoomScale="85" zoomScaleNormal="85" zoomScaleSheetLayoutView="70" workbookViewId="0">
      <selection activeCell="A65" sqref="A65:G100"/>
    </sheetView>
  </sheetViews>
  <sheetFormatPr defaultColWidth="8.5546875" defaultRowHeight="14.4" x14ac:dyDescent="0.3"/>
  <cols>
    <col min="1" max="2" width="22.109375" style="1" customWidth="1"/>
    <col min="3" max="4" width="17.88671875" style="1" customWidth="1"/>
    <col min="5" max="5" width="13.33203125" style="1" customWidth="1"/>
    <col min="6" max="6" width="20.88671875" style="43" customWidth="1"/>
    <col min="7" max="7" width="20.88671875" style="1" customWidth="1"/>
    <col min="8" max="9" width="16.21875" style="1" customWidth="1"/>
    <col min="10" max="10" width="15.5546875" style="1" customWidth="1"/>
    <col min="11" max="11" width="31.5546875" style="1" customWidth="1"/>
    <col min="12" max="12" width="31" style="1" customWidth="1"/>
    <col min="13" max="13" width="18.88671875" style="1" customWidth="1"/>
    <col min="14" max="14" width="22.109375" style="1" customWidth="1"/>
    <col min="15" max="15" width="19.5546875" style="1" customWidth="1"/>
    <col min="16" max="16" width="11.5546875" style="1" customWidth="1"/>
    <col min="17" max="17" width="55.44140625" style="1" customWidth="1"/>
    <col min="18" max="19" width="17.5546875" style="1" customWidth="1"/>
    <col min="20" max="16384" width="8.5546875" style="1"/>
  </cols>
  <sheetData>
    <row r="1" spans="1:10" x14ac:dyDescent="0.3">
      <c r="D1" s="2"/>
      <c r="E1" s="2"/>
      <c r="F1" s="1"/>
      <c r="J1" s="63"/>
    </row>
    <row r="2" spans="1:10" x14ac:dyDescent="0.3">
      <c r="D2" s="2"/>
      <c r="E2" s="2"/>
      <c r="F2" s="1"/>
      <c r="J2" s="63"/>
    </row>
    <row r="3" spans="1:10" x14ac:dyDescent="0.3">
      <c r="D3" s="2"/>
      <c r="E3" s="2"/>
      <c r="F3" s="1"/>
    </row>
    <row r="4" spans="1:10" ht="15" thickBot="1" x14ac:dyDescent="0.35">
      <c r="A4" s="4"/>
      <c r="B4" s="4"/>
      <c r="C4" s="4"/>
      <c r="D4" s="5"/>
      <c r="E4" s="5"/>
      <c r="F4" s="4"/>
      <c r="G4" s="6"/>
      <c r="H4" s="6"/>
      <c r="I4" s="6"/>
    </row>
    <row r="5" spans="1:10" x14ac:dyDescent="0.3">
      <c r="A5" s="169"/>
      <c r="B5" s="169"/>
      <c r="C5" s="169"/>
      <c r="D5" s="169"/>
      <c r="E5" s="169"/>
      <c r="F5" s="169"/>
      <c r="G5" s="64"/>
      <c r="H5" s="64"/>
      <c r="I5" s="64"/>
    </row>
    <row r="6" spans="1:10" x14ac:dyDescent="0.3">
      <c r="A6" s="7" t="s">
        <v>0</v>
      </c>
    </row>
    <row r="7" spans="1:10" x14ac:dyDescent="0.3">
      <c r="A7" s="7" t="s">
        <v>1</v>
      </c>
      <c r="B7" s="44" t="s">
        <v>166</v>
      </c>
    </row>
    <row r="8" spans="1:10" x14ac:dyDescent="0.3">
      <c r="A8" s="7" t="s">
        <v>2</v>
      </c>
      <c r="B8" s="92" t="s">
        <v>143</v>
      </c>
    </row>
    <row r="9" spans="1:10" x14ac:dyDescent="0.3">
      <c r="A9" s="7" t="s">
        <v>3</v>
      </c>
      <c r="B9" s="73">
        <v>44790</v>
      </c>
    </row>
    <row r="10" spans="1:10" x14ac:dyDescent="0.3">
      <c r="A10" s="7" t="s">
        <v>4</v>
      </c>
      <c r="B10" s="44" t="s">
        <v>165</v>
      </c>
    </row>
    <row r="11" spans="1:10" x14ac:dyDescent="0.3">
      <c r="A11" s="7"/>
    </row>
    <row r="12" spans="1:10" ht="30" customHeight="1" x14ac:dyDescent="0.3">
      <c r="A12" s="8" t="s">
        <v>5</v>
      </c>
      <c r="B12" s="45"/>
      <c r="C12" s="45"/>
      <c r="D12" s="45"/>
      <c r="E12" s="45"/>
      <c r="F12" s="45"/>
      <c r="G12" s="45"/>
      <c r="H12" s="45"/>
      <c r="I12" s="45"/>
      <c r="J12" s="45"/>
    </row>
    <row r="14" spans="1:10" x14ac:dyDescent="0.3">
      <c r="A14" s="9" t="s">
        <v>6</v>
      </c>
    </row>
    <row r="15" spans="1:10" ht="28.8" x14ac:dyDescent="0.3">
      <c r="A15" s="67" t="s">
        <v>7</v>
      </c>
      <c r="B15" s="66" t="s">
        <v>78</v>
      </c>
      <c r="C15" s="66" t="s">
        <v>79</v>
      </c>
      <c r="D15" s="66" t="s">
        <v>8</v>
      </c>
      <c r="E15" s="66" t="s">
        <v>9</v>
      </c>
      <c r="G15" s="46"/>
    </row>
    <row r="16" spans="1:10" ht="15.75" customHeight="1" x14ac:dyDescent="0.3">
      <c r="A16" s="72" t="s">
        <v>77</v>
      </c>
      <c r="B16" s="74" t="s">
        <v>83</v>
      </c>
      <c r="C16" s="74">
        <v>9020026</v>
      </c>
      <c r="D16" s="75">
        <v>44688</v>
      </c>
      <c r="E16" s="170" t="s">
        <v>84</v>
      </c>
      <c r="F16" s="1"/>
    </row>
    <row r="17" spans="1:8" x14ac:dyDescent="0.3">
      <c r="A17" s="72" t="s">
        <v>86</v>
      </c>
      <c r="B17" s="74" t="s">
        <v>87</v>
      </c>
      <c r="C17" s="93">
        <v>13030253</v>
      </c>
      <c r="D17" s="75">
        <v>44687</v>
      </c>
      <c r="E17" s="170"/>
      <c r="F17" s="1"/>
    </row>
    <row r="18" spans="1:8" x14ac:dyDescent="0.3">
      <c r="A18" s="76" t="s">
        <v>11</v>
      </c>
      <c r="B18" s="49" t="s">
        <v>91</v>
      </c>
      <c r="C18" s="49" t="s">
        <v>92</v>
      </c>
      <c r="D18" s="77">
        <v>44903</v>
      </c>
      <c r="E18" s="170"/>
      <c r="F18" s="1"/>
    </row>
    <row r="19" spans="1:8" x14ac:dyDescent="0.3">
      <c r="A19" s="76" t="s">
        <v>93</v>
      </c>
      <c r="B19" s="78" t="s">
        <v>88</v>
      </c>
      <c r="C19" s="78" t="s">
        <v>89</v>
      </c>
      <c r="D19" s="77">
        <v>44687</v>
      </c>
      <c r="E19" s="170"/>
      <c r="F19" s="1"/>
    </row>
    <row r="20" spans="1:8" x14ac:dyDescent="0.3">
      <c r="A20" s="76" t="s">
        <v>85</v>
      </c>
      <c r="B20" s="79" t="s">
        <v>90</v>
      </c>
      <c r="C20" s="79" t="s">
        <v>94</v>
      </c>
      <c r="D20" s="80">
        <v>44904</v>
      </c>
      <c r="E20" s="170"/>
      <c r="F20" s="1"/>
    </row>
    <row r="21" spans="1:8" x14ac:dyDescent="0.3">
      <c r="A21" s="88" t="s">
        <v>12</v>
      </c>
      <c r="B21" s="89" t="s">
        <v>95</v>
      </c>
      <c r="C21" s="89" t="s">
        <v>96</v>
      </c>
      <c r="D21" s="90">
        <v>44688</v>
      </c>
      <c r="E21" s="171"/>
      <c r="F21" s="1"/>
      <c r="G21" s="54"/>
      <c r="H21" s="54"/>
    </row>
    <row r="22" spans="1:8" x14ac:dyDescent="0.3">
      <c r="A22" s="76" t="s">
        <v>11</v>
      </c>
      <c r="B22" s="49" t="s">
        <v>101</v>
      </c>
      <c r="C22" s="49" t="s">
        <v>102</v>
      </c>
      <c r="D22" s="95">
        <v>44687</v>
      </c>
      <c r="E22" s="172" t="s">
        <v>103</v>
      </c>
      <c r="F22" s="1"/>
      <c r="G22" s="54"/>
      <c r="H22" s="54"/>
    </row>
    <row r="23" spans="1:8" x14ac:dyDescent="0.3">
      <c r="A23" s="76" t="s">
        <v>104</v>
      </c>
      <c r="B23" s="49" t="s">
        <v>105</v>
      </c>
      <c r="C23" s="49" t="s">
        <v>106</v>
      </c>
      <c r="D23" s="95">
        <v>44687</v>
      </c>
      <c r="E23" s="172"/>
      <c r="F23" s="1"/>
      <c r="G23" s="54"/>
      <c r="H23" s="54"/>
    </row>
    <row r="24" spans="1:8" x14ac:dyDescent="0.3">
      <c r="A24" s="76" t="s">
        <v>85</v>
      </c>
      <c r="B24" s="49" t="s">
        <v>107</v>
      </c>
      <c r="C24" s="49" t="s">
        <v>108</v>
      </c>
      <c r="D24" s="95">
        <v>44687</v>
      </c>
      <c r="E24" s="172"/>
      <c r="F24" s="1"/>
      <c r="G24" s="54"/>
      <c r="H24" s="54"/>
    </row>
    <row r="25" spans="1:8" x14ac:dyDescent="0.3">
      <c r="A25" s="88" t="s">
        <v>12</v>
      </c>
      <c r="B25" s="96" t="s">
        <v>109</v>
      </c>
      <c r="C25" s="96" t="s">
        <v>110</v>
      </c>
      <c r="D25" s="97">
        <v>44687</v>
      </c>
      <c r="E25" s="163"/>
      <c r="F25" s="1"/>
      <c r="G25" s="54"/>
      <c r="H25" s="54"/>
    </row>
    <row r="26" spans="1:8" ht="28.8" x14ac:dyDescent="0.3">
      <c r="A26" s="102" t="s">
        <v>97</v>
      </c>
      <c r="B26" s="103" t="s">
        <v>98</v>
      </c>
      <c r="C26" s="103" t="s">
        <v>99</v>
      </c>
      <c r="D26" s="104">
        <v>44331</v>
      </c>
      <c r="E26" s="173" t="s">
        <v>13</v>
      </c>
      <c r="F26" s="1"/>
    </row>
    <row r="27" spans="1:8" x14ac:dyDescent="0.3">
      <c r="A27" s="105" t="s">
        <v>112</v>
      </c>
      <c r="B27" s="101" t="s">
        <v>113</v>
      </c>
      <c r="C27" s="101" t="s">
        <v>114</v>
      </c>
      <c r="D27" s="101" t="s">
        <v>10</v>
      </c>
      <c r="E27" s="174"/>
      <c r="F27" s="1"/>
      <c r="G27" s="54"/>
      <c r="H27" s="54"/>
    </row>
    <row r="28" spans="1:8" x14ac:dyDescent="0.3">
      <c r="G28" s="54"/>
      <c r="H28" s="54"/>
    </row>
    <row r="29" spans="1:8" x14ac:dyDescent="0.3">
      <c r="A29" s="9" t="s">
        <v>14</v>
      </c>
      <c r="G29" s="54"/>
      <c r="H29" s="54"/>
    </row>
    <row r="30" spans="1:8" ht="28.8" x14ac:dyDescent="0.3">
      <c r="A30" s="68" t="s">
        <v>7</v>
      </c>
      <c r="B30" s="68" t="s">
        <v>15</v>
      </c>
      <c r="C30" s="68" t="s">
        <v>16</v>
      </c>
      <c r="D30" s="68" t="s">
        <v>17</v>
      </c>
      <c r="E30" s="68" t="s">
        <v>18</v>
      </c>
      <c r="F30" s="1"/>
      <c r="G30" s="54"/>
      <c r="H30" s="54"/>
    </row>
    <row r="31" spans="1:8" ht="27.75" customHeight="1" x14ac:dyDescent="0.3">
      <c r="A31" s="76" t="s">
        <v>126</v>
      </c>
      <c r="B31" s="99" t="s">
        <v>100</v>
      </c>
      <c r="C31" s="101" t="s">
        <v>76</v>
      </c>
      <c r="D31" s="101">
        <v>105977862</v>
      </c>
      <c r="E31" s="107">
        <v>44630</v>
      </c>
      <c r="F31" s="1"/>
      <c r="G31" s="54"/>
      <c r="H31" s="54"/>
    </row>
    <row r="32" spans="1:8" ht="27.75" customHeight="1" x14ac:dyDescent="0.3">
      <c r="A32" s="76" t="s">
        <v>127</v>
      </c>
      <c r="B32" s="99" t="s">
        <v>100</v>
      </c>
      <c r="C32" s="101" t="s">
        <v>76</v>
      </c>
      <c r="D32" s="101">
        <v>105977863</v>
      </c>
      <c r="E32" s="107">
        <v>44630</v>
      </c>
      <c r="F32" s="1"/>
      <c r="G32" s="54"/>
      <c r="H32" s="54"/>
    </row>
    <row r="33" spans="1:8" ht="27.75" customHeight="1" x14ac:dyDescent="0.3">
      <c r="A33" s="105" t="s">
        <v>149</v>
      </c>
      <c r="B33" s="101" t="s">
        <v>100</v>
      </c>
      <c r="C33" s="101" t="s">
        <v>76</v>
      </c>
      <c r="D33" s="101">
        <v>105995262</v>
      </c>
      <c r="E33" s="107">
        <v>44634</v>
      </c>
      <c r="F33" s="1"/>
      <c r="G33" s="54"/>
      <c r="H33" s="54"/>
    </row>
    <row r="34" spans="1:8" ht="26.25" customHeight="1" x14ac:dyDescent="0.3">
      <c r="A34" s="76" t="s">
        <v>128</v>
      </c>
      <c r="B34" s="101" t="s">
        <v>100</v>
      </c>
      <c r="C34" s="101" t="s">
        <v>76</v>
      </c>
      <c r="D34" s="101">
        <v>105954788</v>
      </c>
      <c r="E34" s="107">
        <v>44623</v>
      </c>
      <c r="F34" s="1"/>
      <c r="G34" s="54"/>
      <c r="H34" s="54"/>
    </row>
    <row r="35" spans="1:8" ht="26.25" customHeight="1" x14ac:dyDescent="0.3">
      <c r="A35" s="122" t="s">
        <v>136</v>
      </c>
      <c r="B35" s="119" t="s">
        <v>100</v>
      </c>
      <c r="C35" s="119" t="s">
        <v>76</v>
      </c>
      <c r="D35" s="119">
        <v>105848683</v>
      </c>
      <c r="E35" s="120">
        <v>44603</v>
      </c>
      <c r="F35" s="1"/>
      <c r="G35" s="54"/>
      <c r="H35" s="54"/>
    </row>
    <row r="36" spans="1:8" ht="26.25" customHeight="1" x14ac:dyDescent="0.3">
      <c r="A36" s="105" t="s">
        <v>146</v>
      </c>
      <c r="B36" s="101" t="s">
        <v>100</v>
      </c>
      <c r="C36" s="101" t="s">
        <v>76</v>
      </c>
      <c r="D36" s="101">
        <v>105848684</v>
      </c>
      <c r="E36" s="107">
        <v>44603</v>
      </c>
      <c r="F36" s="1"/>
      <c r="G36" s="54"/>
      <c r="H36" s="54"/>
    </row>
    <row r="37" spans="1:8" ht="26.25" customHeight="1" x14ac:dyDescent="0.3">
      <c r="A37" s="105" t="s">
        <v>150</v>
      </c>
      <c r="B37" s="101" t="s">
        <v>100</v>
      </c>
      <c r="C37" s="101" t="s">
        <v>76</v>
      </c>
      <c r="D37" s="101">
        <v>105976752</v>
      </c>
      <c r="E37" s="107">
        <v>44634</v>
      </c>
      <c r="F37" s="1"/>
      <c r="G37" s="54"/>
      <c r="H37" s="54"/>
    </row>
    <row r="38" spans="1:8" ht="26.25" customHeight="1" x14ac:dyDescent="0.3">
      <c r="A38" s="105" t="s">
        <v>139</v>
      </c>
      <c r="B38" s="99" t="s">
        <v>100</v>
      </c>
      <c r="C38" s="101" t="s">
        <v>76</v>
      </c>
      <c r="D38" s="101">
        <v>105845947</v>
      </c>
      <c r="E38" s="107">
        <v>44602</v>
      </c>
      <c r="F38" s="1"/>
      <c r="G38" s="54"/>
      <c r="H38" s="54"/>
    </row>
    <row r="39" spans="1:8" ht="26.25" customHeight="1" x14ac:dyDescent="0.3">
      <c r="A39" s="105" t="s">
        <v>140</v>
      </c>
      <c r="B39" s="99" t="s">
        <v>100</v>
      </c>
      <c r="C39" s="101" t="s">
        <v>76</v>
      </c>
      <c r="D39" s="101">
        <v>105845962</v>
      </c>
      <c r="E39" s="107">
        <v>44602</v>
      </c>
      <c r="F39" s="1"/>
      <c r="G39" s="54"/>
      <c r="H39" s="54"/>
    </row>
    <row r="40" spans="1:8" ht="26.25" customHeight="1" x14ac:dyDescent="0.3">
      <c r="A40" s="105" t="s">
        <v>141</v>
      </c>
      <c r="B40" s="101" t="s">
        <v>100</v>
      </c>
      <c r="C40" s="101" t="s">
        <v>76</v>
      </c>
      <c r="D40" s="101">
        <v>106374997</v>
      </c>
      <c r="E40" s="107">
        <v>44734</v>
      </c>
      <c r="F40" s="1"/>
      <c r="G40" s="54"/>
      <c r="H40" s="54"/>
    </row>
    <row r="41" spans="1:8" ht="26.25" customHeight="1" x14ac:dyDescent="0.3">
      <c r="A41" s="76" t="s">
        <v>115</v>
      </c>
      <c r="B41" s="99" t="s">
        <v>116</v>
      </c>
      <c r="C41" s="99" t="s">
        <v>10</v>
      </c>
      <c r="D41" s="99" t="s">
        <v>117</v>
      </c>
      <c r="E41" s="99" t="s">
        <v>118</v>
      </c>
      <c r="F41" s="1"/>
      <c r="G41" s="54"/>
      <c r="H41" s="54"/>
    </row>
    <row r="42" spans="1:8" ht="23.25" customHeight="1" x14ac:dyDescent="0.3">
      <c r="A42" s="121" t="s">
        <v>80</v>
      </c>
      <c r="B42" s="99" t="s">
        <v>81</v>
      </c>
      <c r="C42" s="99">
        <v>163041698</v>
      </c>
      <c r="D42" s="99">
        <v>1039498</v>
      </c>
      <c r="E42" s="99" t="s">
        <v>10</v>
      </c>
      <c r="F42" s="1"/>
      <c r="G42" s="94"/>
      <c r="H42" s="54"/>
    </row>
    <row r="43" spans="1:8" ht="23.25" customHeight="1" x14ac:dyDescent="0.3">
      <c r="A43" s="50"/>
      <c r="B43" s="50"/>
      <c r="C43" s="51"/>
      <c r="D43" s="51"/>
      <c r="E43" s="51"/>
      <c r="F43" s="51"/>
      <c r="G43" s="54"/>
      <c r="H43" s="54"/>
    </row>
    <row r="44" spans="1:8" ht="23.25" customHeight="1" x14ac:dyDescent="0.3">
      <c r="A44" s="39" t="s">
        <v>71</v>
      </c>
      <c r="B44" s="50"/>
      <c r="C44" s="51"/>
      <c r="D44" s="51"/>
      <c r="E44" s="51"/>
      <c r="F44" s="51"/>
      <c r="G44" s="54"/>
      <c r="H44" s="54"/>
    </row>
    <row r="45" spans="1:8" ht="30" customHeight="1" x14ac:dyDescent="0.3">
      <c r="A45" s="69" t="s">
        <v>7</v>
      </c>
      <c r="B45" s="68" t="s">
        <v>15</v>
      </c>
      <c r="C45" s="68" t="s">
        <v>16</v>
      </c>
      <c r="D45" s="68" t="s">
        <v>17</v>
      </c>
      <c r="E45" s="68" t="s">
        <v>18</v>
      </c>
      <c r="F45" s="1"/>
      <c r="G45" s="54"/>
      <c r="H45" s="54"/>
    </row>
    <row r="46" spans="1:8" ht="30" customHeight="1" x14ac:dyDescent="0.3">
      <c r="A46" s="125" t="s">
        <v>148</v>
      </c>
      <c r="B46" s="114" t="s">
        <v>130</v>
      </c>
      <c r="C46" s="101">
        <v>43703</v>
      </c>
      <c r="D46" s="101">
        <v>70036189</v>
      </c>
      <c r="E46" s="126">
        <v>44581</v>
      </c>
      <c r="F46" s="1"/>
      <c r="G46" s="54"/>
      <c r="H46" s="54"/>
    </row>
    <row r="47" spans="1:8" ht="23.25" customHeight="1" x14ac:dyDescent="0.3">
      <c r="A47" s="98" t="s">
        <v>147</v>
      </c>
      <c r="B47" s="114" t="s">
        <v>130</v>
      </c>
      <c r="C47" s="101" t="s">
        <v>131</v>
      </c>
      <c r="D47" s="101">
        <v>70036289</v>
      </c>
      <c r="E47" s="107">
        <v>44628</v>
      </c>
      <c r="F47" s="1"/>
      <c r="G47" s="54"/>
      <c r="H47" s="54"/>
    </row>
    <row r="48" spans="1:8" ht="23.25" customHeight="1" x14ac:dyDescent="0.3">
      <c r="F48" s="1"/>
      <c r="G48" s="54"/>
      <c r="H48" s="54"/>
    </row>
    <row r="49" spans="1:14" ht="23.25" customHeight="1" x14ac:dyDescent="0.3">
      <c r="A49" s="81" t="s">
        <v>19</v>
      </c>
      <c r="B49" s="52"/>
      <c r="C49" s="52"/>
      <c r="D49" s="52"/>
      <c r="E49" s="52"/>
      <c r="F49" s="1"/>
      <c r="G49" s="54"/>
      <c r="H49" s="54"/>
    </row>
    <row r="50" spans="1:14" ht="23.25" customHeight="1" x14ac:dyDescent="0.3">
      <c r="A50" s="108" t="s">
        <v>7</v>
      </c>
      <c r="B50" s="108" t="s">
        <v>15</v>
      </c>
      <c r="C50" s="108" t="s">
        <v>16</v>
      </c>
      <c r="D50" s="52"/>
      <c r="E50" s="14"/>
      <c r="F50" s="1"/>
      <c r="G50" s="54"/>
      <c r="H50" s="54"/>
    </row>
    <row r="51" spans="1:14" ht="21" customHeight="1" x14ac:dyDescent="0.3">
      <c r="A51" s="109" t="s">
        <v>20</v>
      </c>
      <c r="B51" s="178" t="s">
        <v>21</v>
      </c>
      <c r="C51" s="110" t="s">
        <v>22</v>
      </c>
      <c r="D51" s="52"/>
      <c r="E51" s="55"/>
      <c r="F51" s="1"/>
      <c r="G51" s="54"/>
      <c r="H51" s="54"/>
    </row>
    <row r="52" spans="1:14" ht="23.25" customHeight="1" x14ac:dyDescent="0.3">
      <c r="A52" s="109" t="s">
        <v>23</v>
      </c>
      <c r="B52" s="179"/>
      <c r="C52" s="110" t="s">
        <v>24</v>
      </c>
      <c r="D52" s="52"/>
      <c r="E52" s="55"/>
      <c r="F52" s="53"/>
    </row>
    <row r="53" spans="1:14" x14ac:dyDescent="0.3">
      <c r="A53" s="109" t="s">
        <v>25</v>
      </c>
      <c r="B53" s="180"/>
      <c r="C53" s="110" t="s">
        <v>26</v>
      </c>
      <c r="D53" s="52"/>
      <c r="E53" s="55"/>
      <c r="F53" s="14"/>
      <c r="M53" s="54"/>
      <c r="N53" s="54"/>
    </row>
    <row r="54" spans="1:14" x14ac:dyDescent="0.3">
      <c r="A54" s="109" t="s">
        <v>27</v>
      </c>
      <c r="B54" s="175" t="s">
        <v>21</v>
      </c>
      <c r="C54" s="110" t="s">
        <v>28</v>
      </c>
      <c r="D54" s="52"/>
      <c r="E54" s="55"/>
      <c r="F54" s="16"/>
      <c r="M54" s="54"/>
      <c r="N54" s="54"/>
    </row>
    <row r="55" spans="1:14" x14ac:dyDescent="0.3">
      <c r="A55" s="109" t="s">
        <v>29</v>
      </c>
      <c r="B55" s="176"/>
      <c r="C55" s="110" t="s">
        <v>30</v>
      </c>
      <c r="D55" s="52"/>
      <c r="E55" s="55"/>
      <c r="F55" s="16"/>
      <c r="M55" s="54"/>
      <c r="N55" s="54"/>
    </row>
    <row r="56" spans="1:14" x14ac:dyDescent="0.3">
      <c r="A56" s="109" t="s">
        <v>31</v>
      </c>
      <c r="B56" s="177"/>
      <c r="C56" s="110" t="s">
        <v>32</v>
      </c>
      <c r="D56" s="52"/>
      <c r="E56" s="55"/>
      <c r="F56" s="16"/>
      <c r="M56" s="54"/>
      <c r="N56" s="54"/>
    </row>
    <row r="57" spans="1:14" ht="28.8" x14ac:dyDescent="0.3">
      <c r="A57" s="111" t="s">
        <v>121</v>
      </c>
      <c r="B57" s="112" t="s">
        <v>122</v>
      </c>
      <c r="C57" s="113" t="s">
        <v>123</v>
      </c>
      <c r="D57" s="52"/>
      <c r="E57" s="55"/>
      <c r="F57" s="16"/>
      <c r="J57" s="56"/>
      <c r="M57" s="54"/>
      <c r="N57" s="54"/>
    </row>
    <row r="58" spans="1:14" x14ac:dyDescent="0.3">
      <c r="A58" s="111" t="s">
        <v>124</v>
      </c>
      <c r="B58" s="112" t="s">
        <v>122</v>
      </c>
      <c r="C58" s="113" t="s">
        <v>125</v>
      </c>
      <c r="D58" s="52"/>
      <c r="E58" s="55"/>
      <c r="F58" s="16"/>
      <c r="J58" s="56"/>
      <c r="M58" s="54"/>
      <c r="N58" s="54"/>
    </row>
    <row r="59" spans="1:14" x14ac:dyDescent="0.3">
      <c r="A59" s="57"/>
      <c r="B59" s="57"/>
      <c r="C59" s="16"/>
      <c r="D59" s="16"/>
      <c r="E59" s="55"/>
      <c r="F59" s="16"/>
      <c r="J59" s="56"/>
      <c r="M59" s="54"/>
      <c r="N59" s="54"/>
    </row>
    <row r="60" spans="1:14" ht="15" customHeight="1" x14ac:dyDescent="0.3">
      <c r="A60" s="65" t="s">
        <v>35</v>
      </c>
      <c r="F60" s="16"/>
      <c r="J60" s="56"/>
      <c r="K60" s="6"/>
      <c r="L60" s="6"/>
      <c r="M60" s="6"/>
    </row>
    <row r="61" spans="1:14" x14ac:dyDescent="0.3">
      <c r="A61" s="116" t="s">
        <v>51</v>
      </c>
      <c r="B61" s="117"/>
      <c r="C61" s="117"/>
      <c r="D61" s="117"/>
      <c r="E61" s="117"/>
      <c r="F61" s="117"/>
      <c r="G61" s="118"/>
    </row>
    <row r="62" spans="1:14" x14ac:dyDescent="0.3">
      <c r="A62" s="48" t="s">
        <v>14</v>
      </c>
      <c r="B62" s="48" t="s">
        <v>52</v>
      </c>
      <c r="C62" s="48" t="s">
        <v>53</v>
      </c>
      <c r="D62" s="48" t="s">
        <v>72</v>
      </c>
      <c r="E62" s="48" t="s">
        <v>73</v>
      </c>
      <c r="F62" s="48" t="s">
        <v>74</v>
      </c>
      <c r="G62" s="58" t="s">
        <v>75</v>
      </c>
    </row>
    <row r="63" spans="1:14" ht="23.25" customHeight="1" x14ac:dyDescent="0.3">
      <c r="A63" s="49" t="s">
        <v>82</v>
      </c>
      <c r="B63" s="48">
        <v>100</v>
      </c>
      <c r="C63" s="48">
        <v>10</v>
      </c>
      <c r="D63" s="48">
        <f>B63/C63</f>
        <v>10</v>
      </c>
      <c r="E63" s="41">
        <v>10</v>
      </c>
      <c r="F63" s="48">
        <v>90</v>
      </c>
      <c r="G63" s="58" t="e">
        <f>SUM(#REF!)</f>
        <v>#REF!</v>
      </c>
    </row>
    <row r="64" spans="1:14" ht="23.25" customHeight="1" x14ac:dyDescent="0.3">
      <c r="A64" s="42"/>
      <c r="B64" s="42"/>
      <c r="C64" s="42"/>
      <c r="D64" s="42"/>
      <c r="E64" s="42"/>
      <c r="F64" s="42"/>
    </row>
    <row r="65" spans="1:7" ht="23.25" customHeight="1" x14ac:dyDescent="0.3">
      <c r="A65" s="155" t="s">
        <v>172</v>
      </c>
      <c r="B65" s="156"/>
      <c r="C65" s="156"/>
      <c r="D65" s="157"/>
      <c r="F65" s="1"/>
    </row>
    <row r="66" spans="1:7" ht="33" customHeight="1" x14ac:dyDescent="0.3">
      <c r="A66" s="158" t="s">
        <v>33</v>
      </c>
      <c r="B66" s="158"/>
      <c r="C66" s="129" t="s">
        <v>34</v>
      </c>
      <c r="D66" s="129">
        <v>50</v>
      </c>
      <c r="F66" s="1"/>
      <c r="G66" s="1">
        <f>23*2</f>
        <v>46</v>
      </c>
    </row>
    <row r="67" spans="1:7" ht="24" customHeight="1" x14ac:dyDescent="0.3">
      <c r="A67" s="151" t="s">
        <v>115</v>
      </c>
      <c r="B67" s="152"/>
      <c r="C67" s="130">
        <v>10</v>
      </c>
      <c r="D67" s="131">
        <f>C67*D66</f>
        <v>500</v>
      </c>
      <c r="F67" s="1"/>
    </row>
    <row r="68" spans="1:7" ht="24" customHeight="1" x14ac:dyDescent="0.3">
      <c r="A68" s="149" t="s">
        <v>168</v>
      </c>
      <c r="B68" s="150"/>
      <c r="C68" s="141">
        <v>0.5</v>
      </c>
      <c r="D68" s="131">
        <f>C68*D66</f>
        <v>25</v>
      </c>
      <c r="F68" s="1"/>
    </row>
    <row r="69" spans="1:7" ht="24" customHeight="1" x14ac:dyDescent="0.3">
      <c r="A69" s="149" t="s">
        <v>169</v>
      </c>
      <c r="B69" s="150"/>
      <c r="C69" s="141">
        <v>0.5</v>
      </c>
      <c r="D69" s="131">
        <f>C69*D66</f>
        <v>25</v>
      </c>
      <c r="F69" s="1"/>
    </row>
    <row r="70" spans="1:7" ht="24" customHeight="1" x14ac:dyDescent="0.3">
      <c r="A70" s="167" t="s">
        <v>170</v>
      </c>
      <c r="B70" s="168"/>
      <c r="C70" s="141">
        <v>0.5</v>
      </c>
      <c r="D70" s="131">
        <f>C70*D66</f>
        <v>25</v>
      </c>
      <c r="F70" s="1"/>
    </row>
    <row r="71" spans="1:7" ht="24" customHeight="1" x14ac:dyDescent="0.3">
      <c r="A71" s="153" t="s">
        <v>198</v>
      </c>
      <c r="B71" s="154"/>
      <c r="C71" s="141">
        <v>0.5</v>
      </c>
      <c r="D71" s="131">
        <f>C71*D66</f>
        <v>25</v>
      </c>
      <c r="F71" s="1"/>
    </row>
    <row r="72" spans="1:7" ht="24" customHeight="1" x14ac:dyDescent="0.3">
      <c r="A72" s="153" t="s">
        <v>199</v>
      </c>
      <c r="B72" s="154"/>
      <c r="C72" s="141">
        <v>0.5</v>
      </c>
      <c r="D72" s="131">
        <f>C72*D66</f>
        <v>25</v>
      </c>
      <c r="F72" s="1"/>
    </row>
    <row r="73" spans="1:7" ht="24" customHeight="1" x14ac:dyDescent="0.3">
      <c r="A73" s="193" t="s">
        <v>200</v>
      </c>
      <c r="B73" s="194"/>
      <c r="C73" s="141">
        <v>0.5</v>
      </c>
      <c r="D73" s="131">
        <f>C73*D66</f>
        <v>25</v>
      </c>
      <c r="F73" s="1"/>
    </row>
    <row r="74" spans="1:7" ht="24" customHeight="1" x14ac:dyDescent="0.3">
      <c r="A74" s="159" t="s">
        <v>54</v>
      </c>
      <c r="B74" s="160"/>
      <c r="C74" s="132">
        <f>15-SUM(C67:C73)</f>
        <v>2</v>
      </c>
      <c r="D74" s="131">
        <f>C74*50</f>
        <v>100</v>
      </c>
      <c r="F74" s="1"/>
    </row>
    <row r="75" spans="1:7" ht="21" customHeight="1" x14ac:dyDescent="0.3">
      <c r="A75" s="161" t="s">
        <v>36</v>
      </c>
      <c r="B75" s="162"/>
      <c r="C75" s="131">
        <f>SUM(C67:C74)</f>
        <v>15</v>
      </c>
      <c r="D75" s="131">
        <f>SUM(D67:D74)</f>
        <v>750</v>
      </c>
      <c r="E75" s="195">
        <f>D75/15</f>
        <v>50</v>
      </c>
      <c r="F75" s="1"/>
    </row>
    <row r="76" spans="1:7" ht="24" customHeight="1" x14ac:dyDescent="0.3">
      <c r="F76" s="1"/>
    </row>
    <row r="77" spans="1:7" ht="24" customHeight="1" x14ac:dyDescent="0.3">
      <c r="A77" s="65" t="s">
        <v>167</v>
      </c>
      <c r="B77" s="134"/>
      <c r="C77" s="135"/>
      <c r="D77" s="135"/>
      <c r="F77" s="1"/>
    </row>
    <row r="78" spans="1:7" ht="24" customHeight="1" x14ac:dyDescent="0.3">
      <c r="A78" s="65" t="s">
        <v>111</v>
      </c>
      <c r="B78" s="55"/>
      <c r="C78" s="55"/>
      <c r="D78" s="55"/>
      <c r="F78" s="1"/>
    </row>
    <row r="79" spans="1:7" ht="24" customHeight="1" x14ac:dyDescent="0.3">
      <c r="A79" s="18" t="s">
        <v>129</v>
      </c>
      <c r="B79" s="19"/>
      <c r="C79" s="20"/>
      <c r="D79" s="21"/>
      <c r="E79" s="21"/>
      <c r="G79" s="18"/>
    </row>
    <row r="80" spans="1:7" ht="24" customHeight="1" x14ac:dyDescent="0.3">
      <c r="A80" s="18"/>
      <c r="B80" s="19"/>
      <c r="C80" s="20"/>
      <c r="D80" s="21"/>
      <c r="E80" s="21"/>
      <c r="F80" s="21"/>
      <c r="G80" s="21"/>
    </row>
    <row r="81" spans="1:7" ht="24" customHeight="1" x14ac:dyDescent="0.3">
      <c r="A81" s="18"/>
      <c r="B81" s="19"/>
      <c r="C81" s="20"/>
      <c r="D81" s="21"/>
      <c r="E81" s="21"/>
      <c r="F81" s="21"/>
      <c r="G81" s="21"/>
    </row>
    <row r="82" spans="1:7" ht="24" customHeight="1" x14ac:dyDescent="0.3">
      <c r="A82" s="18"/>
      <c r="B82" s="19"/>
      <c r="C82" s="20"/>
      <c r="D82" s="21"/>
      <c r="E82" s="21"/>
      <c r="F82" s="21"/>
      <c r="G82" s="21"/>
    </row>
    <row r="83" spans="1:7" ht="24" customHeight="1" x14ac:dyDescent="0.3">
      <c r="A83" s="18"/>
      <c r="B83" s="19"/>
      <c r="C83" s="20"/>
      <c r="D83" s="21"/>
      <c r="E83" s="21"/>
      <c r="F83" s="21"/>
      <c r="G83" s="21"/>
    </row>
    <row r="84" spans="1:7" ht="24" customHeight="1" x14ac:dyDescent="0.3">
      <c r="A84" s="18"/>
      <c r="B84" s="19"/>
      <c r="C84" s="20"/>
      <c r="D84" s="21"/>
      <c r="E84" s="21"/>
      <c r="F84" s="21"/>
      <c r="G84" s="21"/>
    </row>
    <row r="85" spans="1:7" ht="21.75" customHeight="1" x14ac:dyDescent="0.3">
      <c r="A85" s="18"/>
      <c r="B85" s="19"/>
      <c r="C85" s="20"/>
      <c r="D85" s="21"/>
      <c r="E85" s="21"/>
    </row>
    <row r="86" spans="1:7" ht="21.75" customHeight="1" x14ac:dyDescent="0.3">
      <c r="A86" s="18"/>
      <c r="B86" s="19"/>
      <c r="C86" s="20"/>
      <c r="D86" s="21"/>
      <c r="E86" s="21"/>
    </row>
    <row r="87" spans="1:7" ht="21.75" customHeight="1" x14ac:dyDescent="0.3">
      <c r="A87" s="18"/>
      <c r="B87" s="19"/>
      <c r="C87" s="20"/>
      <c r="D87" s="21"/>
      <c r="E87" s="21"/>
      <c r="F87" s="1"/>
    </row>
    <row r="88" spans="1:7" ht="21.75" customHeight="1" x14ac:dyDescent="0.3">
      <c r="A88" s="18"/>
      <c r="B88" s="19"/>
      <c r="C88" s="20"/>
      <c r="D88" s="21"/>
      <c r="E88" s="21"/>
      <c r="F88" s="1"/>
    </row>
    <row r="89" spans="1:7" ht="21.75" customHeight="1" x14ac:dyDescent="0.3">
      <c r="A89" s="18"/>
      <c r="B89" s="19"/>
      <c r="C89" s="20"/>
      <c r="D89" s="21"/>
      <c r="E89" s="21"/>
      <c r="F89" s="1"/>
    </row>
    <row r="90" spans="1:7" ht="21.75" customHeight="1" x14ac:dyDescent="0.3">
      <c r="A90" s="18"/>
      <c r="B90" s="19"/>
      <c r="C90" s="20"/>
      <c r="D90" s="21"/>
      <c r="F90" s="1"/>
    </row>
    <row r="91" spans="1:7" ht="21.75" customHeight="1" x14ac:dyDescent="0.3">
      <c r="A91" s="18"/>
      <c r="B91" s="19"/>
      <c r="C91" s="20"/>
      <c r="D91" s="21"/>
      <c r="F91" s="1"/>
    </row>
    <row r="92" spans="1:7" ht="21.75" customHeight="1" x14ac:dyDescent="0.3">
      <c r="A92" s="18"/>
      <c r="B92" s="19"/>
      <c r="C92" s="20"/>
      <c r="D92" s="21"/>
      <c r="F92" s="1"/>
    </row>
    <row r="93" spans="1:7" ht="21.75" customHeight="1" x14ac:dyDescent="0.3">
      <c r="A93" s="18"/>
      <c r="B93" s="19"/>
      <c r="C93" s="20"/>
      <c r="D93" s="21"/>
      <c r="F93" s="1"/>
    </row>
    <row r="94" spans="1:7" ht="21.75" customHeight="1" x14ac:dyDescent="0.3">
      <c r="A94" s="18"/>
      <c r="B94" s="19"/>
      <c r="C94" s="20"/>
      <c r="D94" s="21"/>
      <c r="F94" s="1"/>
    </row>
    <row r="95" spans="1:7" ht="21.75" customHeight="1" x14ac:dyDescent="0.3">
      <c r="A95" s="18"/>
      <c r="B95" s="19"/>
      <c r="C95" s="20"/>
      <c r="D95" s="21"/>
      <c r="F95" s="1"/>
    </row>
    <row r="96" spans="1:7" ht="48" customHeight="1" x14ac:dyDescent="0.3">
      <c r="A96" s="23" t="s">
        <v>37</v>
      </c>
      <c r="B96" s="47"/>
      <c r="C96" s="47"/>
      <c r="D96" s="47"/>
      <c r="E96" s="70"/>
      <c r="F96" s="70"/>
    </row>
    <row r="97" spans="1:8" ht="24" customHeight="1" x14ac:dyDescent="0.3">
      <c r="A97" s="10" t="s">
        <v>38</v>
      </c>
      <c r="B97" s="10" t="s">
        <v>39</v>
      </c>
      <c r="C97" s="10" t="s">
        <v>40</v>
      </c>
      <c r="D97" s="10" t="s">
        <v>41</v>
      </c>
      <c r="E97" s="10" t="s">
        <v>42</v>
      </c>
      <c r="F97" s="10" t="s">
        <v>43</v>
      </c>
      <c r="G97" s="60"/>
      <c r="H97" s="60"/>
    </row>
    <row r="98" spans="1:8" ht="28.8" customHeight="1" x14ac:dyDescent="0.3">
      <c r="A98" s="100" t="s">
        <v>44</v>
      </c>
      <c r="B98" s="100" t="s">
        <v>46</v>
      </c>
      <c r="C98" s="84">
        <v>1</v>
      </c>
      <c r="D98" s="84">
        <v>95</v>
      </c>
      <c r="E98" s="82">
        <v>8.3333333333333329E-2</v>
      </c>
      <c r="F98" s="127" t="s">
        <v>45</v>
      </c>
      <c r="G98" s="60"/>
      <c r="H98" s="60"/>
    </row>
    <row r="99" spans="1:8" ht="25.5" customHeight="1" x14ac:dyDescent="0.3">
      <c r="A99" s="163" t="s">
        <v>47</v>
      </c>
      <c r="B99" s="100" t="s">
        <v>48</v>
      </c>
      <c r="C99" s="165">
        <v>45</v>
      </c>
      <c r="D99" s="84">
        <v>95</v>
      </c>
      <c r="E99" s="106" t="s">
        <v>119</v>
      </c>
      <c r="F99" s="83" t="s">
        <v>45</v>
      </c>
    </row>
    <row r="100" spans="1:8" ht="33.75" customHeight="1" x14ac:dyDescent="0.3">
      <c r="A100" s="164"/>
      <c r="B100" s="100" t="s">
        <v>49</v>
      </c>
      <c r="C100" s="166"/>
      <c r="D100" s="85">
        <v>60</v>
      </c>
      <c r="E100" s="87" t="s">
        <v>120</v>
      </c>
      <c r="F100" s="86" t="s">
        <v>50</v>
      </c>
    </row>
    <row r="101" spans="1:8" ht="41.4" customHeight="1" x14ac:dyDescent="0.3">
      <c r="C101" s="43"/>
    </row>
    <row r="102" spans="1:8" x14ac:dyDescent="0.3">
      <c r="C102" s="71"/>
      <c r="D102" s="71"/>
    </row>
    <row r="103" spans="1:8" x14ac:dyDescent="0.3">
      <c r="C103" s="71"/>
      <c r="D103" s="71"/>
    </row>
    <row r="104" spans="1:8" x14ac:dyDescent="0.3">
      <c r="C104" s="71"/>
      <c r="D104" s="71"/>
    </row>
    <row r="105" spans="1:8" x14ac:dyDescent="0.3">
      <c r="A105" s="59"/>
      <c r="C105" s="61"/>
      <c r="D105" s="61"/>
    </row>
    <row r="106" spans="1:8" x14ac:dyDescent="0.3">
      <c r="C106" s="71"/>
      <c r="D106" s="71"/>
    </row>
    <row r="107" spans="1:8" x14ac:dyDescent="0.3">
      <c r="C107" s="71"/>
      <c r="D107" s="71"/>
    </row>
    <row r="108" spans="1:8" x14ac:dyDescent="0.3">
      <c r="C108" s="71"/>
      <c r="D108" s="71"/>
    </row>
    <row r="109" spans="1:8" x14ac:dyDescent="0.3">
      <c r="C109" s="61"/>
      <c r="D109" s="61"/>
    </row>
    <row r="110" spans="1:8" x14ac:dyDescent="0.3">
      <c r="C110" s="62"/>
      <c r="D110" s="62"/>
    </row>
    <row r="111" spans="1:8" x14ac:dyDescent="0.3">
      <c r="C111" s="70"/>
      <c r="D111" s="70"/>
    </row>
    <row r="112" spans="1:8" x14ac:dyDescent="0.3">
      <c r="C112" s="70"/>
      <c r="D112" s="70"/>
    </row>
    <row r="113" spans="3:4" x14ac:dyDescent="0.3">
      <c r="C113" s="60"/>
      <c r="D113" s="60"/>
    </row>
    <row r="114" spans="3:4" x14ac:dyDescent="0.3">
      <c r="C114" s="60"/>
      <c r="D114" s="60"/>
    </row>
  </sheetData>
  <mergeCells count="19">
    <mergeCell ref="A5:F5"/>
    <mergeCell ref="E16:E21"/>
    <mergeCell ref="E22:E25"/>
    <mergeCell ref="E26:E27"/>
    <mergeCell ref="B54:B56"/>
    <mergeCell ref="B51:B53"/>
    <mergeCell ref="A75:B75"/>
    <mergeCell ref="A99:A100"/>
    <mergeCell ref="C99:C100"/>
    <mergeCell ref="A70:B70"/>
    <mergeCell ref="A74:B74"/>
    <mergeCell ref="A71:B71"/>
    <mergeCell ref="A72:B72"/>
    <mergeCell ref="A73:B73"/>
    <mergeCell ref="A69:B69"/>
    <mergeCell ref="A65:D65"/>
    <mergeCell ref="A66:B66"/>
    <mergeCell ref="A67:B67"/>
    <mergeCell ref="A68:B68"/>
  </mergeCells>
  <phoneticPr fontId="15" type="noConversion"/>
  <pageMargins left="0.25" right="0.25" top="0.75" bottom="0.75" header="0.3" footer="0.3"/>
  <pageSetup paperSize="9" scale="5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55" zoomScaleNormal="55" workbookViewId="0">
      <selection activeCell="A10" sqref="A10:XFD10"/>
    </sheetView>
  </sheetViews>
  <sheetFormatPr defaultColWidth="9.109375" defaultRowHeight="22.2" x14ac:dyDescent="0.45"/>
  <cols>
    <col min="1" max="1" width="18.21875" style="136" bestFit="1" customWidth="1"/>
    <col min="2" max="3" width="20.88671875" style="136" customWidth="1"/>
    <col min="4" max="4" width="5.77734375" style="136" customWidth="1"/>
    <col min="5" max="6" width="21" style="136" customWidth="1"/>
    <col min="7" max="7" width="6.77734375" style="136" customWidth="1"/>
    <col min="8" max="9" width="21.33203125" style="136" customWidth="1"/>
    <col min="10" max="10" width="6.77734375" style="136" customWidth="1"/>
    <col min="11" max="12" width="20.88671875" style="136" customWidth="1"/>
    <col min="13" max="13" width="7.21875" style="136" customWidth="1"/>
    <col min="14" max="14" width="9.109375" style="137"/>
    <col min="15" max="15" width="20.109375" style="136" customWidth="1"/>
    <col min="16" max="17" width="20.88671875" style="136" customWidth="1"/>
    <col min="18" max="18" width="9.44140625" style="136" customWidth="1"/>
    <col min="19" max="20" width="20.88671875" style="136" customWidth="1"/>
    <col min="21" max="21" width="9.44140625" style="136" customWidth="1"/>
    <col min="22" max="23" width="20.88671875" style="136" customWidth="1"/>
    <col min="24" max="24" width="7.21875" style="136" customWidth="1"/>
    <col min="25" max="26" width="20.88671875" style="136" customWidth="1"/>
    <col min="27" max="27" width="7.21875" style="136" customWidth="1"/>
    <col min="28" max="16384" width="9.109375" style="137"/>
  </cols>
  <sheetData>
    <row r="1" spans="1:27" x14ac:dyDescent="0.45">
      <c r="B1" s="136" t="s">
        <v>171</v>
      </c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</row>
    <row r="2" spans="1:27" ht="66.599999999999994" x14ac:dyDescent="0.45">
      <c r="A2" s="148" t="s">
        <v>174</v>
      </c>
      <c r="B2" s="138">
        <v>1</v>
      </c>
      <c r="C2" s="138">
        <v>2</v>
      </c>
      <c r="D2" s="138">
        <v>3</v>
      </c>
      <c r="E2" s="138">
        <v>4</v>
      </c>
      <c r="F2" s="138">
        <v>5</v>
      </c>
      <c r="G2" s="138">
        <v>6</v>
      </c>
      <c r="H2" s="138">
        <v>7</v>
      </c>
      <c r="I2" s="138">
        <v>8</v>
      </c>
      <c r="J2" s="138">
        <v>9</v>
      </c>
      <c r="K2" s="138">
        <v>10</v>
      </c>
      <c r="L2" s="138">
        <v>11</v>
      </c>
      <c r="M2" s="138">
        <v>12</v>
      </c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ht="93" customHeight="1" x14ac:dyDescent="0.45">
      <c r="A3" s="138" t="s">
        <v>56</v>
      </c>
      <c r="B3" s="146" t="s">
        <v>183</v>
      </c>
      <c r="C3" s="146" t="s">
        <v>183</v>
      </c>
      <c r="D3" s="140"/>
      <c r="E3" s="147" t="s">
        <v>190</v>
      </c>
      <c r="F3" s="147" t="s">
        <v>190</v>
      </c>
      <c r="G3" s="140"/>
      <c r="H3" s="144" t="s">
        <v>175</v>
      </c>
      <c r="I3" s="144" t="s">
        <v>175</v>
      </c>
      <c r="J3" s="140"/>
      <c r="K3" s="144" t="s">
        <v>177</v>
      </c>
      <c r="L3" s="144" t="s">
        <v>177</v>
      </c>
      <c r="M3" s="140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</row>
    <row r="4" spans="1:27" ht="93" customHeight="1" x14ac:dyDescent="0.45">
      <c r="A4" s="138" t="s">
        <v>57</v>
      </c>
      <c r="B4" s="146" t="s">
        <v>184</v>
      </c>
      <c r="C4" s="146" t="s">
        <v>184</v>
      </c>
      <c r="D4" s="140"/>
      <c r="E4" s="147" t="s">
        <v>191</v>
      </c>
      <c r="F4" s="147" t="s">
        <v>191</v>
      </c>
      <c r="G4" s="140"/>
      <c r="H4" s="144" t="s">
        <v>176</v>
      </c>
      <c r="I4" s="144" t="s">
        <v>176</v>
      </c>
      <c r="J4" s="140"/>
      <c r="K4" s="144" t="s">
        <v>178</v>
      </c>
      <c r="L4" s="144" t="s">
        <v>178</v>
      </c>
      <c r="M4" s="140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</row>
    <row r="5" spans="1:27" ht="93" customHeight="1" x14ac:dyDescent="0.45">
      <c r="A5" s="138" t="s">
        <v>58</v>
      </c>
      <c r="B5" s="146" t="s">
        <v>185</v>
      </c>
      <c r="C5" s="146" t="s">
        <v>185</v>
      </c>
      <c r="D5" s="140"/>
      <c r="E5" s="147" t="s">
        <v>192</v>
      </c>
      <c r="F5" s="147" t="s">
        <v>192</v>
      </c>
      <c r="G5" s="140"/>
      <c r="H5" s="140"/>
      <c r="I5" s="140"/>
      <c r="J5" s="140"/>
      <c r="K5" s="140"/>
      <c r="L5" s="140"/>
      <c r="M5" s="140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</row>
    <row r="6" spans="1:27" ht="93" customHeight="1" x14ac:dyDescent="0.45">
      <c r="A6" s="138" t="s">
        <v>59</v>
      </c>
      <c r="B6" s="146" t="s">
        <v>186</v>
      </c>
      <c r="C6" s="146" t="s">
        <v>186</v>
      </c>
      <c r="D6" s="140"/>
      <c r="E6" s="147" t="s">
        <v>193</v>
      </c>
      <c r="F6" s="147" t="s">
        <v>193</v>
      </c>
      <c r="G6" s="140"/>
      <c r="H6" s="143" t="s">
        <v>179</v>
      </c>
      <c r="I6" s="143" t="s">
        <v>179</v>
      </c>
      <c r="J6" s="140"/>
      <c r="K6" s="143" t="s">
        <v>180</v>
      </c>
      <c r="L6" s="143" t="s">
        <v>180</v>
      </c>
      <c r="M6" s="140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</row>
    <row r="7" spans="1:27" ht="93" customHeight="1" x14ac:dyDescent="0.45">
      <c r="A7" s="138" t="s">
        <v>60</v>
      </c>
      <c r="B7" s="146" t="s">
        <v>187</v>
      </c>
      <c r="C7" s="146" t="s">
        <v>187</v>
      </c>
      <c r="D7" s="140"/>
      <c r="E7" s="147" t="s">
        <v>194</v>
      </c>
      <c r="F7" s="147" t="s">
        <v>194</v>
      </c>
      <c r="G7" s="140"/>
      <c r="H7" s="143" t="s">
        <v>181</v>
      </c>
      <c r="I7" s="143" t="s">
        <v>181</v>
      </c>
      <c r="J7" s="140"/>
      <c r="K7" s="143" t="s">
        <v>182</v>
      </c>
      <c r="L7" s="143" t="s">
        <v>182</v>
      </c>
      <c r="M7" s="140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</row>
    <row r="8" spans="1:27" ht="93" customHeight="1" x14ac:dyDescent="0.45">
      <c r="A8" s="138" t="s">
        <v>61</v>
      </c>
      <c r="B8" s="146" t="s">
        <v>188</v>
      </c>
      <c r="C8" s="146" t="s">
        <v>188</v>
      </c>
      <c r="D8" s="140"/>
      <c r="E8" s="147" t="s">
        <v>195</v>
      </c>
      <c r="F8" s="147" t="s">
        <v>195</v>
      </c>
      <c r="G8" s="140"/>
      <c r="H8" s="140"/>
      <c r="I8" s="140"/>
      <c r="J8" s="140"/>
      <c r="K8" s="140"/>
      <c r="L8" s="140"/>
      <c r="M8" s="140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</row>
    <row r="9" spans="1:27" ht="84" customHeight="1" x14ac:dyDescent="0.45">
      <c r="A9" s="138" t="s">
        <v>62</v>
      </c>
      <c r="B9" s="140"/>
      <c r="C9" s="140"/>
      <c r="D9" s="140"/>
      <c r="E9" s="140"/>
      <c r="F9" s="140"/>
      <c r="G9" s="140"/>
      <c r="H9" s="140"/>
      <c r="I9" s="140"/>
      <c r="J9" s="140"/>
      <c r="K9" s="145" t="s">
        <v>197</v>
      </c>
      <c r="L9" s="145" t="s">
        <v>173</v>
      </c>
      <c r="M9" s="140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</row>
    <row r="10" spans="1:27" ht="91.8" customHeight="1" x14ac:dyDescent="0.45">
      <c r="A10" s="138" t="s">
        <v>63</v>
      </c>
      <c r="B10" s="146" t="s">
        <v>189</v>
      </c>
      <c r="C10" s="146" t="s">
        <v>189</v>
      </c>
      <c r="D10" s="140"/>
      <c r="E10" s="147" t="s">
        <v>196</v>
      </c>
      <c r="F10" s="147" t="s">
        <v>196</v>
      </c>
      <c r="G10" s="140"/>
      <c r="H10" s="140"/>
      <c r="I10" s="140"/>
      <c r="J10" s="140"/>
      <c r="K10" s="140"/>
      <c r="L10" s="140"/>
      <c r="M10" s="140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</row>
    <row r="11" spans="1:27" x14ac:dyDescent="0.45">
      <c r="E11" s="139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</row>
    <row r="12" spans="1:27" x14ac:dyDescent="0.45">
      <c r="D12" s="142"/>
      <c r="E12" s="142"/>
      <c r="F12" s="142"/>
      <c r="G12" s="142"/>
      <c r="H12" s="142"/>
      <c r="I12" s="142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</row>
    <row r="13" spans="1:27" x14ac:dyDescent="0.45">
      <c r="D13" s="142"/>
      <c r="E13" s="142"/>
      <c r="F13" s="142"/>
      <c r="G13" s="142"/>
      <c r="H13" s="142"/>
      <c r="I13" s="142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</row>
    <row r="14" spans="1:27" x14ac:dyDescent="0.45"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</row>
    <row r="15" spans="1:27" x14ac:dyDescent="0.45"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</row>
    <row r="16" spans="1:27" x14ac:dyDescent="0.45"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</row>
    <row r="17" spans="15:27" x14ac:dyDescent="0.45"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</row>
    <row r="18" spans="15:27" x14ac:dyDescent="0.45"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</row>
    <row r="19" spans="15:27" x14ac:dyDescent="0.45"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</row>
    <row r="20" spans="15:27" x14ac:dyDescent="0.45"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</row>
    <row r="21" spans="15:27" x14ac:dyDescent="0.45"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</row>
    <row r="22" spans="15:27" x14ac:dyDescent="0.45"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</row>
    <row r="23" spans="15:27" x14ac:dyDescent="0.45"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</row>
    <row r="24" spans="15:27" x14ac:dyDescent="0.45"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</row>
    <row r="25" spans="15:27" x14ac:dyDescent="0.45"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</row>
    <row r="26" spans="15:27" x14ac:dyDescent="0.45"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</row>
    <row r="27" spans="15:27" x14ac:dyDescent="0.45"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</row>
    <row r="28" spans="15:27" x14ac:dyDescent="0.45"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</row>
  </sheetData>
  <phoneticPr fontId="15" type="noConversion"/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130" zoomScaleNormal="130" workbookViewId="0">
      <selection activeCell="B8" sqref="B8"/>
    </sheetView>
  </sheetViews>
  <sheetFormatPr defaultRowHeight="14.4" x14ac:dyDescent="0.3"/>
  <cols>
    <col min="1" max="1" width="17.44140625" customWidth="1"/>
    <col min="2" max="2" width="20.5546875" customWidth="1"/>
    <col min="3" max="3" width="13.44140625" customWidth="1"/>
    <col min="4" max="4" width="11.44140625" customWidth="1"/>
    <col min="5" max="5" width="14" customWidth="1"/>
    <col min="6" max="6" width="17.44140625" customWidth="1"/>
    <col min="7" max="7" width="10.109375" customWidth="1"/>
    <col min="8" max="8" width="6.44140625" bestFit="1" customWidth="1"/>
    <col min="9" max="9" width="18.5546875" bestFit="1" customWidth="1"/>
    <col min="10" max="10" width="17.88671875" customWidth="1"/>
    <col min="11" max="11" width="22.5546875" customWidth="1"/>
    <col min="14" max="14" width="20.5546875" customWidth="1"/>
    <col min="16" max="16" width="19.5546875" customWidth="1"/>
    <col min="21" max="21" width="17" customWidth="1"/>
    <col min="22" max="22" width="22.88671875" customWidth="1"/>
  </cols>
  <sheetData>
    <row r="1" spans="1:11" x14ac:dyDescent="0.3">
      <c r="K1" s="3"/>
    </row>
    <row r="2" spans="1:11" x14ac:dyDescent="0.3">
      <c r="K2" s="3"/>
    </row>
    <row r="3" spans="1:11" x14ac:dyDescent="0.3">
      <c r="G3" s="25"/>
      <c r="H3" s="25"/>
      <c r="I3" s="25"/>
      <c r="J3" s="25"/>
      <c r="K3" s="25"/>
    </row>
    <row r="4" spans="1:11" ht="15" thickBot="1" x14ac:dyDescent="0.35">
      <c r="A4" s="4"/>
      <c r="B4" s="4"/>
      <c r="C4" s="4"/>
      <c r="D4" s="5"/>
      <c r="E4" s="5"/>
      <c r="F4" s="4"/>
      <c r="G4" s="25"/>
      <c r="H4" s="25"/>
      <c r="I4" s="25"/>
      <c r="J4" s="25"/>
      <c r="K4" s="25"/>
    </row>
    <row r="5" spans="1:11" x14ac:dyDescent="0.3">
      <c r="A5" s="169"/>
      <c r="B5" s="169"/>
      <c r="C5" s="169"/>
      <c r="D5" s="169"/>
      <c r="E5" s="169"/>
      <c r="F5" s="169"/>
      <c r="G5" s="25"/>
      <c r="H5" s="25"/>
      <c r="I5" s="25"/>
      <c r="J5" s="25"/>
      <c r="K5" s="25"/>
    </row>
    <row r="6" spans="1:11" x14ac:dyDescent="0.3">
      <c r="G6" s="25"/>
      <c r="H6" s="25"/>
      <c r="I6" s="25"/>
      <c r="J6" s="25"/>
      <c r="K6" s="25"/>
    </row>
    <row r="7" spans="1:11" x14ac:dyDescent="0.3">
      <c r="A7" s="7" t="s">
        <v>0</v>
      </c>
      <c r="B7" s="1"/>
      <c r="C7" s="11"/>
      <c r="D7" s="11"/>
      <c r="E7" s="11"/>
      <c r="F7" s="11"/>
      <c r="G7" s="11"/>
      <c r="H7" s="22"/>
      <c r="I7" s="22"/>
    </row>
    <row r="8" spans="1:11" x14ac:dyDescent="0.3">
      <c r="A8" s="7" t="s">
        <v>1</v>
      </c>
      <c r="B8" s="44" t="s">
        <v>166</v>
      </c>
      <c r="C8" s="11"/>
      <c r="D8" s="11"/>
      <c r="E8" s="11"/>
      <c r="F8" s="11"/>
      <c r="G8" s="11"/>
      <c r="H8" s="22"/>
      <c r="I8" s="22"/>
    </row>
    <row r="9" spans="1:11" x14ac:dyDescent="0.3">
      <c r="A9" s="7" t="s">
        <v>2</v>
      </c>
      <c r="B9" s="92" t="s">
        <v>143</v>
      </c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3">
      <c r="A10" s="7" t="s">
        <v>3</v>
      </c>
      <c r="B10" s="73">
        <v>44790</v>
      </c>
      <c r="C10" s="11"/>
      <c r="D10" s="11"/>
      <c r="E10" s="11"/>
      <c r="F10" s="11"/>
      <c r="G10" s="11"/>
      <c r="H10" s="22"/>
      <c r="I10" s="22"/>
    </row>
    <row r="11" spans="1:11" x14ac:dyDescent="0.3">
      <c r="A11" s="7" t="s">
        <v>4</v>
      </c>
      <c r="B11" s="44" t="s">
        <v>165</v>
      </c>
      <c r="C11" s="11"/>
      <c r="D11" s="11"/>
      <c r="E11" s="11"/>
      <c r="F11" s="11"/>
      <c r="G11" s="11"/>
      <c r="H11" s="22"/>
      <c r="I11" s="22"/>
    </row>
    <row r="12" spans="1:11" x14ac:dyDescent="0.3">
      <c r="A12" s="7"/>
      <c r="C12" s="11"/>
      <c r="D12" s="11"/>
      <c r="E12" s="11"/>
      <c r="F12" s="11"/>
      <c r="G12" s="11"/>
      <c r="H12" s="22"/>
      <c r="I12" s="22"/>
    </row>
    <row r="13" spans="1:11" x14ac:dyDescent="0.3">
      <c r="A13" s="8" t="s">
        <v>5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11" x14ac:dyDescent="0.3">
      <c r="B14" s="26"/>
    </row>
    <row r="15" spans="1:11" x14ac:dyDescent="0.3">
      <c r="A15" s="23" t="s">
        <v>64</v>
      </c>
      <c r="H15" s="12"/>
    </row>
    <row r="16" spans="1:11" ht="28.8" x14ac:dyDescent="0.3">
      <c r="A16" s="188" t="s">
        <v>7</v>
      </c>
      <c r="B16" s="188"/>
      <c r="C16" s="17" t="s">
        <v>65</v>
      </c>
    </row>
    <row r="17" spans="1:11" x14ac:dyDescent="0.3">
      <c r="A17" s="189" t="s">
        <v>97</v>
      </c>
      <c r="B17" s="189"/>
      <c r="C17" s="91" t="s">
        <v>98</v>
      </c>
    </row>
    <row r="19" spans="1:11" x14ac:dyDescent="0.3">
      <c r="A19" s="23" t="s">
        <v>66</v>
      </c>
    </row>
    <row r="20" spans="1:11" x14ac:dyDescent="0.3">
      <c r="A20" s="1" t="s">
        <v>67</v>
      </c>
      <c r="B20" s="12" t="s">
        <v>142</v>
      </c>
    </row>
    <row r="21" spans="1:11" x14ac:dyDescent="0.3">
      <c r="A21" s="1" t="s">
        <v>132</v>
      </c>
      <c r="B21" s="27">
        <v>50</v>
      </c>
    </row>
    <row r="22" spans="1:11" x14ac:dyDescent="0.3">
      <c r="A22" s="7"/>
      <c r="B22" s="12"/>
    </row>
    <row r="23" spans="1:11" x14ac:dyDescent="0.3">
      <c r="A23" s="24" t="s">
        <v>68</v>
      </c>
      <c r="B23" s="28"/>
      <c r="C23" s="28"/>
      <c r="D23" s="28"/>
      <c r="E23" s="28"/>
    </row>
    <row r="24" spans="1:11" x14ac:dyDescent="0.3">
      <c r="A24" s="23"/>
      <c r="B24" s="29"/>
      <c r="C24" s="30"/>
      <c r="D24" s="31"/>
      <c r="E24" s="13"/>
    </row>
    <row r="25" spans="1:11" x14ac:dyDescent="0.3">
      <c r="A25" s="190" t="s">
        <v>69</v>
      </c>
      <c r="B25" s="191"/>
      <c r="C25" s="191"/>
      <c r="D25" s="191"/>
      <c r="E25" s="192"/>
      <c r="G25" s="184" t="s">
        <v>134</v>
      </c>
      <c r="H25" s="185"/>
      <c r="I25" s="185"/>
      <c r="J25" s="185"/>
      <c r="K25" s="186"/>
    </row>
    <row r="26" spans="1:11" x14ac:dyDescent="0.3">
      <c r="A26" s="32"/>
      <c r="B26" s="15"/>
      <c r="C26" s="15"/>
      <c r="D26" s="15"/>
      <c r="E26" s="33"/>
      <c r="G26" s="32"/>
      <c r="H26" s="15"/>
      <c r="I26" s="15"/>
      <c r="J26" s="15"/>
      <c r="K26" s="33"/>
    </row>
    <row r="27" spans="1:11" x14ac:dyDescent="0.3">
      <c r="A27" s="32"/>
      <c r="B27" s="15"/>
      <c r="C27" s="15"/>
      <c r="D27" s="15"/>
      <c r="E27" s="33"/>
      <c r="G27" s="32"/>
      <c r="H27" s="15"/>
      <c r="I27" s="15"/>
      <c r="J27" s="15"/>
      <c r="K27" s="33"/>
    </row>
    <row r="28" spans="1:11" x14ac:dyDescent="0.3">
      <c r="A28" s="32"/>
      <c r="B28" s="15"/>
      <c r="C28" s="15"/>
      <c r="D28" s="15"/>
      <c r="E28" s="33"/>
      <c r="G28" s="32"/>
      <c r="H28" s="15"/>
      <c r="I28" s="15"/>
      <c r="J28" s="15"/>
      <c r="K28" s="33"/>
    </row>
    <row r="29" spans="1:11" x14ac:dyDescent="0.3">
      <c r="A29" s="32"/>
      <c r="B29" s="15"/>
      <c r="C29" s="15"/>
      <c r="D29" s="15"/>
      <c r="E29" s="33"/>
      <c r="G29" s="32"/>
      <c r="H29" s="15"/>
      <c r="I29" s="15"/>
      <c r="J29" s="15"/>
      <c r="K29" s="33"/>
    </row>
    <row r="30" spans="1:11" x14ac:dyDescent="0.3">
      <c r="A30" s="32"/>
      <c r="B30" s="15"/>
      <c r="C30" s="15"/>
      <c r="D30" s="15"/>
      <c r="E30" s="33"/>
      <c r="G30" s="32"/>
      <c r="H30" s="15"/>
      <c r="I30" s="15"/>
      <c r="J30" s="15"/>
      <c r="K30" s="33"/>
    </row>
    <row r="31" spans="1:11" x14ac:dyDescent="0.3">
      <c r="A31" s="32"/>
      <c r="B31" s="15"/>
      <c r="C31" s="15"/>
      <c r="D31" s="15"/>
      <c r="E31" s="33"/>
      <c r="G31" s="32"/>
      <c r="H31" s="15"/>
      <c r="I31" s="15"/>
      <c r="J31" s="15"/>
      <c r="K31" s="33"/>
    </row>
    <row r="32" spans="1:11" x14ac:dyDescent="0.3">
      <c r="A32" s="32"/>
      <c r="B32" s="15"/>
      <c r="C32" s="15"/>
      <c r="D32" s="15"/>
      <c r="E32" s="33"/>
      <c r="G32" s="32"/>
      <c r="H32" s="15"/>
      <c r="I32" s="15"/>
      <c r="J32" s="15"/>
      <c r="K32" s="33"/>
    </row>
    <row r="33" spans="1:13" x14ac:dyDescent="0.3">
      <c r="A33" s="32"/>
      <c r="B33" s="15"/>
      <c r="C33" s="15"/>
      <c r="D33" s="15"/>
      <c r="E33" s="33"/>
      <c r="G33" s="32"/>
      <c r="H33" s="15"/>
      <c r="I33" s="15"/>
      <c r="J33" s="15"/>
      <c r="K33" s="33"/>
    </row>
    <row r="34" spans="1:13" x14ac:dyDescent="0.3">
      <c r="A34" s="32"/>
      <c r="B34" s="15"/>
      <c r="C34" s="15"/>
      <c r="D34" s="15"/>
      <c r="E34" s="33"/>
      <c r="G34" s="32"/>
      <c r="H34" s="15"/>
      <c r="I34" s="15"/>
      <c r="J34" s="15"/>
      <c r="K34" s="33"/>
    </row>
    <row r="35" spans="1:13" x14ac:dyDescent="0.3">
      <c r="A35" s="32"/>
      <c r="B35" s="15"/>
      <c r="C35" s="15"/>
      <c r="D35" s="15"/>
      <c r="E35" s="33"/>
      <c r="G35" s="32"/>
      <c r="H35" s="15"/>
      <c r="I35" s="15"/>
      <c r="J35" s="15"/>
      <c r="K35" s="33"/>
    </row>
    <row r="36" spans="1:13" x14ac:dyDescent="0.3">
      <c r="A36" s="32"/>
      <c r="B36" s="15"/>
      <c r="C36" s="15"/>
      <c r="D36" s="15"/>
      <c r="E36" s="33"/>
      <c r="G36" s="32"/>
      <c r="H36" s="15"/>
      <c r="I36" s="15"/>
      <c r="J36" s="15"/>
      <c r="K36" s="33"/>
    </row>
    <row r="37" spans="1:13" x14ac:dyDescent="0.3">
      <c r="A37" s="32"/>
      <c r="B37" s="15"/>
      <c r="C37" s="15"/>
      <c r="D37" s="15"/>
      <c r="E37" s="33"/>
      <c r="G37" s="32"/>
      <c r="H37" s="15"/>
      <c r="I37" s="15"/>
      <c r="J37" s="15"/>
      <c r="K37" s="33"/>
    </row>
    <row r="38" spans="1:13" x14ac:dyDescent="0.3">
      <c r="A38" s="32"/>
      <c r="B38" s="15"/>
      <c r="C38" s="15"/>
      <c r="D38" s="15"/>
      <c r="E38" s="33"/>
      <c r="G38" s="32"/>
      <c r="H38" s="15"/>
      <c r="I38" s="15"/>
      <c r="J38" s="15"/>
      <c r="K38" s="33"/>
    </row>
    <row r="39" spans="1:13" x14ac:dyDescent="0.3">
      <c r="A39" s="34"/>
      <c r="B39" s="35"/>
      <c r="C39" s="35"/>
      <c r="D39" s="35"/>
      <c r="E39" s="36"/>
      <c r="G39" s="34"/>
      <c r="H39" s="35"/>
      <c r="I39" s="35"/>
      <c r="J39" s="35"/>
      <c r="K39" s="36"/>
    </row>
    <row r="40" spans="1:13" x14ac:dyDescent="0.3">
      <c r="A40" s="15"/>
      <c r="B40" s="15"/>
      <c r="C40" s="15"/>
      <c r="D40" s="15"/>
      <c r="E40" s="15"/>
    </row>
    <row r="41" spans="1:13" x14ac:dyDescent="0.3">
      <c r="G41" s="38"/>
      <c r="H41" s="38"/>
      <c r="I41" s="38"/>
      <c r="J41" s="38"/>
      <c r="K41" s="38"/>
      <c r="L41" s="38"/>
      <c r="M41" s="38"/>
    </row>
    <row r="42" spans="1:13" x14ac:dyDescent="0.3">
      <c r="G42" s="38"/>
      <c r="H42" s="38"/>
      <c r="I42" s="38"/>
      <c r="J42" s="38"/>
      <c r="K42" s="38"/>
      <c r="L42" s="38"/>
      <c r="M42" s="38"/>
    </row>
    <row r="43" spans="1:13" ht="28.8" x14ac:dyDescent="0.3">
      <c r="A43" s="37" t="s">
        <v>133</v>
      </c>
      <c r="B43" s="37" t="s">
        <v>55</v>
      </c>
      <c r="C43" s="133" t="s">
        <v>70</v>
      </c>
      <c r="D43" s="115" t="s">
        <v>135</v>
      </c>
      <c r="E43" s="123" t="s">
        <v>137</v>
      </c>
      <c r="G43" s="181" t="s">
        <v>138</v>
      </c>
      <c r="H43" s="182"/>
      <c r="I43" s="182"/>
      <c r="J43" s="182"/>
      <c r="K43" s="183"/>
    </row>
    <row r="44" spans="1:13" x14ac:dyDescent="0.3">
      <c r="A44" s="40" t="s">
        <v>152</v>
      </c>
      <c r="B44" s="40" t="s">
        <v>153</v>
      </c>
      <c r="C44" s="40" t="s">
        <v>76</v>
      </c>
      <c r="D44" s="128">
        <v>38.369999999999997</v>
      </c>
      <c r="E44" s="40" t="s">
        <v>76</v>
      </c>
      <c r="F44" s="38"/>
      <c r="G44" s="32"/>
      <c r="K44" s="33"/>
    </row>
    <row r="45" spans="1:13" ht="15" customHeight="1" x14ac:dyDescent="0.3">
      <c r="A45" s="40" t="s">
        <v>144</v>
      </c>
      <c r="B45" s="40" t="s">
        <v>153</v>
      </c>
      <c r="C45" s="40" t="s">
        <v>76</v>
      </c>
      <c r="D45" s="128" t="s">
        <v>76</v>
      </c>
      <c r="E45" s="40" t="s">
        <v>76</v>
      </c>
      <c r="F45" s="38"/>
      <c r="G45" s="32"/>
      <c r="K45" s="33"/>
    </row>
    <row r="46" spans="1:13" x14ac:dyDescent="0.3">
      <c r="A46" s="40" t="s">
        <v>154</v>
      </c>
      <c r="B46" s="40" t="s">
        <v>151</v>
      </c>
      <c r="C46" s="40" t="s">
        <v>76</v>
      </c>
      <c r="D46" s="128" t="s">
        <v>76</v>
      </c>
      <c r="E46" s="124" t="s">
        <v>76</v>
      </c>
      <c r="F46" s="38"/>
      <c r="G46" s="32"/>
      <c r="K46" s="33"/>
    </row>
    <row r="47" spans="1:13" ht="15" customHeight="1" x14ac:dyDescent="0.3">
      <c r="A47" s="40" t="s">
        <v>155</v>
      </c>
      <c r="B47" s="40" t="s">
        <v>151</v>
      </c>
      <c r="C47" s="40" t="s">
        <v>76</v>
      </c>
      <c r="D47" s="128" t="s">
        <v>76</v>
      </c>
      <c r="E47" s="40" t="s">
        <v>76</v>
      </c>
      <c r="F47" s="38"/>
      <c r="G47" s="32"/>
      <c r="K47" s="33"/>
    </row>
    <row r="48" spans="1:13" x14ac:dyDescent="0.3">
      <c r="A48" s="40" t="s">
        <v>156</v>
      </c>
      <c r="B48" s="40" t="s">
        <v>157</v>
      </c>
      <c r="C48" s="40" t="s">
        <v>76</v>
      </c>
      <c r="D48" s="128" t="s">
        <v>76</v>
      </c>
      <c r="E48" s="40" t="s">
        <v>76</v>
      </c>
      <c r="F48" s="38"/>
      <c r="G48" s="32"/>
      <c r="K48" s="33"/>
    </row>
    <row r="49" spans="1:11" ht="15" customHeight="1" x14ac:dyDescent="0.3">
      <c r="A49" s="40" t="s">
        <v>145</v>
      </c>
      <c r="B49" s="40" t="s">
        <v>157</v>
      </c>
      <c r="C49" s="40" t="s">
        <v>76</v>
      </c>
      <c r="D49" s="128" t="s">
        <v>76</v>
      </c>
      <c r="E49" s="40" t="s">
        <v>76</v>
      </c>
      <c r="G49" s="32"/>
      <c r="K49" s="33"/>
    </row>
    <row r="50" spans="1:11" ht="16.5" customHeight="1" x14ac:dyDescent="0.3">
      <c r="A50" s="40" t="s">
        <v>158</v>
      </c>
      <c r="B50" s="40" t="s">
        <v>159</v>
      </c>
      <c r="C50" s="40" t="s">
        <v>76</v>
      </c>
      <c r="D50" s="128" t="s">
        <v>76</v>
      </c>
      <c r="E50" s="40" t="s">
        <v>76</v>
      </c>
      <c r="G50" s="32"/>
      <c r="K50" s="33"/>
    </row>
    <row r="51" spans="1:11" ht="16.5" customHeight="1" x14ac:dyDescent="0.3">
      <c r="A51" s="40" t="s">
        <v>160</v>
      </c>
      <c r="B51" s="40" t="s">
        <v>159</v>
      </c>
      <c r="C51" s="40" t="s">
        <v>76</v>
      </c>
      <c r="D51" s="128" t="s">
        <v>76</v>
      </c>
      <c r="E51" s="40" t="s">
        <v>76</v>
      </c>
      <c r="G51" s="32"/>
      <c r="K51" s="33"/>
    </row>
    <row r="52" spans="1:11" ht="16.5" customHeight="1" x14ac:dyDescent="0.3">
      <c r="A52" s="40" t="s">
        <v>161</v>
      </c>
      <c r="B52" s="40" t="s">
        <v>162</v>
      </c>
      <c r="C52" s="40" t="s">
        <v>76</v>
      </c>
      <c r="D52" s="128" t="s">
        <v>76</v>
      </c>
      <c r="E52" s="40" t="s">
        <v>76</v>
      </c>
      <c r="G52" s="32"/>
      <c r="K52" s="33"/>
    </row>
    <row r="53" spans="1:11" ht="16.5" customHeight="1" x14ac:dyDescent="0.3">
      <c r="A53" s="40" t="s">
        <v>163</v>
      </c>
      <c r="B53" s="40" t="s">
        <v>164</v>
      </c>
      <c r="C53" s="40" t="s">
        <v>76</v>
      </c>
      <c r="D53" s="128" t="s">
        <v>76</v>
      </c>
      <c r="E53" s="40" t="s">
        <v>76</v>
      </c>
      <c r="G53" s="32"/>
      <c r="K53" s="33"/>
    </row>
    <row r="54" spans="1:11" x14ac:dyDescent="0.3">
      <c r="G54" s="32"/>
      <c r="K54" s="33"/>
    </row>
    <row r="55" spans="1:11" x14ac:dyDescent="0.3">
      <c r="G55" s="32"/>
      <c r="K55" s="33"/>
    </row>
    <row r="56" spans="1:11" x14ac:dyDescent="0.3">
      <c r="G56" s="34"/>
      <c r="H56" s="35"/>
      <c r="I56" s="35"/>
      <c r="J56" s="35"/>
      <c r="K56" s="36"/>
    </row>
  </sheetData>
  <mergeCells count="7">
    <mergeCell ref="G43:K4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Ken LIOU Cheng Kang</cp:lastModifiedBy>
  <cp:lastPrinted>2022-11-28T02:18:37Z</cp:lastPrinted>
  <dcterms:created xsi:type="dcterms:W3CDTF">2020-12-02T06:32:13Z</dcterms:created>
  <dcterms:modified xsi:type="dcterms:W3CDTF">2022-11-28T03:23:44Z</dcterms:modified>
</cp:coreProperties>
</file>