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890" yWindow="0" windowWidth="22260" windowHeight="12645" activeTab="1"/>
  </bookViews>
  <sheets>
    <sheet name="Sheet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6" i="1"/>
  <c r="I20" i="1" l="1"/>
  <c r="I19" i="1"/>
  <c r="I18" i="1"/>
  <c r="I16" i="1"/>
  <c r="G32" i="1"/>
  <c r="G31" i="1"/>
  <c r="E31" i="1"/>
  <c r="E30" i="1"/>
  <c r="G30" i="1" s="1"/>
  <c r="E29" i="1"/>
  <c r="G29" i="1" s="1"/>
  <c r="E27" i="1"/>
  <c r="G27" i="1" s="1"/>
  <c r="G22" i="1"/>
  <c r="E20" i="1"/>
  <c r="G20" i="1" s="1"/>
  <c r="E19" i="1"/>
  <c r="G19" i="1" s="1"/>
  <c r="E18" i="1"/>
  <c r="G18" i="1" s="1"/>
  <c r="E16" i="1"/>
  <c r="G16" i="1" s="1"/>
  <c r="G33" i="1" l="1"/>
  <c r="G34" i="1" s="1"/>
  <c r="G21" i="1"/>
  <c r="G23" i="1"/>
  <c r="F10" i="2"/>
  <c r="E8" i="1"/>
  <c r="G8" i="1" s="1"/>
  <c r="E9" i="1"/>
  <c r="G9" i="1" s="1"/>
  <c r="E6" i="1"/>
  <c r="G6" i="1" s="1"/>
  <c r="G10" i="1" l="1"/>
  <c r="G11" i="1" l="1"/>
  <c r="G12" i="1" s="1"/>
</calcChain>
</file>

<file path=xl/sharedStrings.xml><?xml version="1.0" encoding="utf-8"?>
<sst xmlns="http://schemas.openxmlformats.org/spreadsheetml/2006/main" count="61" uniqueCount="21">
  <si>
    <t>Final Conc. (mM)</t>
  </si>
  <si>
    <t>Df</t>
  </si>
  <si>
    <t>Vol of Stock</t>
  </si>
  <si>
    <t>NaOH</t>
  </si>
  <si>
    <t>EDTA</t>
  </si>
  <si>
    <t>Ethanol</t>
  </si>
  <si>
    <t>mM</t>
  </si>
  <si>
    <t>Final Conc (mM)</t>
  </si>
  <si>
    <t>df</t>
  </si>
  <si>
    <t>Stock conc. (mM)</t>
  </si>
  <si>
    <t>Stock (Normality)</t>
  </si>
  <si>
    <t>Conversion</t>
  </si>
  <si>
    <t>Top up with NFW to 5000</t>
  </si>
  <si>
    <t>Sub-total</t>
  </si>
  <si>
    <t>Total volume</t>
  </si>
  <si>
    <t>Intended Total Vol of Making (uL)</t>
  </si>
  <si>
    <t>NP-40</t>
  </si>
  <si>
    <t>GuHCl</t>
  </si>
  <si>
    <t>20ml</t>
  </si>
  <si>
    <t xml:space="preserve">Ethanol </t>
  </si>
  <si>
    <t>edta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</si>
</sst>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22860</xdr:colOff>
      <xdr:row>18</xdr:row>
      <xdr:rowOff>60960</xdr:rowOff>
    </xdr:from>
    <xdr:to>
      <xdr:col>19</xdr:col>
      <xdr:colOff>22860</xdr:colOff>
      <xdr:row>35</xdr:row>
      <xdr:rowOff>67783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3540" y="4450080"/>
          <a:ext cx="3657600" cy="3664423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1</xdr:row>
      <xdr:rowOff>69547</xdr:rowOff>
    </xdr:from>
    <xdr:to>
      <xdr:col>22</xdr:col>
      <xdr:colOff>17962</xdr:colOff>
      <xdr:row>12</xdr:row>
      <xdr:rowOff>1246609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4980" y="252427"/>
          <a:ext cx="5390062" cy="3691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0"/>
  <sheetViews>
    <sheetView workbookViewId="0">
      <selection activeCell="O10" sqref="O10"/>
    </sheetView>
  </sheetViews>
  <sheetFormatPr defaultRowHeight="15" x14ac:dyDescent="0.25"/>
  <sheetData>
    <row r="10" spans="6:6" x14ac:dyDescent="0.25">
      <c r="F10">
        <f>E14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5"/>
  <sheetViews>
    <sheetView tabSelected="1" workbookViewId="0">
      <selection activeCell="H5" sqref="H5:I12"/>
    </sheetView>
  </sheetViews>
  <sheetFormatPr defaultRowHeight="15" x14ac:dyDescent="0.25"/>
  <cols>
    <col min="1" max="1" width="8.28515625" customWidth="1"/>
    <col min="2" max="2" width="11.28515625" bestFit="1" customWidth="1"/>
    <col min="3" max="3" width="5.85546875" bestFit="1" customWidth="1"/>
    <col min="4" max="4" width="10.5703125" bestFit="1" customWidth="1"/>
    <col min="5" max="5" width="11.5703125" bestFit="1" customWidth="1"/>
    <col min="6" max="6" width="17.42578125" customWidth="1"/>
    <col min="7" max="7" width="9.28515625" customWidth="1"/>
  </cols>
  <sheetData>
    <row r="4" spans="1:10" x14ac:dyDescent="0.25">
      <c r="A4" s="2"/>
      <c r="B4" s="10" t="s">
        <v>11</v>
      </c>
      <c r="C4" s="10"/>
      <c r="D4" s="2"/>
      <c r="E4" s="2"/>
      <c r="F4" s="2"/>
      <c r="G4" s="2"/>
      <c r="H4" s="1"/>
      <c r="I4" s="1"/>
      <c r="J4" s="1"/>
    </row>
    <row r="5" spans="1:10" s="1" customFormat="1" ht="45" x14ac:dyDescent="0.25">
      <c r="A5" s="3"/>
      <c r="B5" s="3" t="s">
        <v>10</v>
      </c>
      <c r="C5" s="3" t="s">
        <v>9</v>
      </c>
      <c r="D5" s="3" t="s">
        <v>0</v>
      </c>
      <c r="E5" s="3" t="s">
        <v>1</v>
      </c>
      <c r="F5" s="3" t="s">
        <v>15</v>
      </c>
      <c r="G5" s="3" t="s">
        <v>2</v>
      </c>
      <c r="H5" s="14" t="s">
        <v>18</v>
      </c>
    </row>
    <row r="6" spans="1:10" x14ac:dyDescent="0.25">
      <c r="A6" s="3" t="s">
        <v>3</v>
      </c>
      <c r="B6" s="4">
        <v>1</v>
      </c>
      <c r="C6" s="3">
        <v>1000</v>
      </c>
      <c r="D6" s="3">
        <v>240</v>
      </c>
      <c r="E6" s="3">
        <f>C6/D6</f>
        <v>4.166666666666667</v>
      </c>
      <c r="F6" s="3">
        <v>5000</v>
      </c>
      <c r="G6" s="3">
        <f>F6/E6</f>
        <v>1200</v>
      </c>
      <c r="H6" s="15">
        <f>G6*4</f>
        <v>4800</v>
      </c>
      <c r="I6" s="1" t="s">
        <v>3</v>
      </c>
      <c r="J6" s="1"/>
    </row>
    <row r="7" spans="1:10" ht="30" x14ac:dyDescent="0.25">
      <c r="A7" s="3"/>
      <c r="B7" s="3"/>
      <c r="C7" s="3" t="s">
        <v>6</v>
      </c>
      <c r="D7" s="3" t="s">
        <v>7</v>
      </c>
      <c r="E7" s="3" t="s">
        <v>8</v>
      </c>
      <c r="F7" s="3" t="s">
        <v>15</v>
      </c>
      <c r="G7" s="3" t="s">
        <v>2</v>
      </c>
      <c r="H7" s="15" t="s">
        <v>2</v>
      </c>
      <c r="I7" s="1"/>
      <c r="J7" s="1"/>
    </row>
    <row r="8" spans="1:10" x14ac:dyDescent="0.25">
      <c r="A8" s="3"/>
      <c r="B8" s="3" t="s">
        <v>4</v>
      </c>
      <c r="C8" s="3">
        <v>500</v>
      </c>
      <c r="D8" s="3">
        <v>2.7</v>
      </c>
      <c r="E8" s="3">
        <f>C8/D8</f>
        <v>185.18518518518516</v>
      </c>
      <c r="F8" s="3">
        <v>5000</v>
      </c>
      <c r="G8" s="3">
        <f>F8/E8</f>
        <v>27.000000000000004</v>
      </c>
      <c r="H8" s="15">
        <f>G8*4</f>
        <v>108.00000000000001</v>
      </c>
      <c r="I8" s="11" t="s">
        <v>20</v>
      </c>
      <c r="J8" s="1"/>
    </row>
    <row r="9" spans="1:10" x14ac:dyDescent="0.25">
      <c r="A9" s="3"/>
      <c r="B9" s="3" t="s">
        <v>5</v>
      </c>
      <c r="C9" s="3">
        <v>100</v>
      </c>
      <c r="D9" s="3">
        <v>74</v>
      </c>
      <c r="E9" s="3">
        <f>C9/D9</f>
        <v>1.3513513513513513</v>
      </c>
      <c r="F9" s="5">
        <v>5000</v>
      </c>
      <c r="G9" s="5">
        <f>F9/E9</f>
        <v>3700</v>
      </c>
      <c r="H9" s="15">
        <f>G9*4</f>
        <v>14800</v>
      </c>
      <c r="I9" s="1" t="s">
        <v>19</v>
      </c>
      <c r="J9" s="1"/>
    </row>
    <row r="10" spans="1:10" x14ac:dyDescent="0.25">
      <c r="A10" s="2"/>
      <c r="B10" s="2"/>
      <c r="C10" s="2"/>
      <c r="D10" s="2"/>
      <c r="E10" s="12" t="s">
        <v>13</v>
      </c>
      <c r="F10" s="12"/>
      <c r="G10" s="13">
        <f>SUM(G6:G9)</f>
        <v>4927</v>
      </c>
      <c r="H10" s="13">
        <f>G10*4</f>
        <v>19708</v>
      </c>
      <c r="I10" s="1"/>
      <c r="J10" s="1"/>
    </row>
    <row r="11" spans="1:10" x14ac:dyDescent="0.25">
      <c r="A11" s="2"/>
      <c r="B11" s="2"/>
      <c r="C11" s="2"/>
      <c r="D11" s="2"/>
      <c r="E11" s="9" t="s">
        <v>12</v>
      </c>
      <c r="F11" s="9"/>
      <c r="G11" s="4">
        <f>5000-G10</f>
        <v>73</v>
      </c>
      <c r="H11" s="15">
        <f>G11*4</f>
        <v>292</v>
      </c>
      <c r="I11" s="1"/>
      <c r="J11" s="1"/>
    </row>
    <row r="12" spans="1:10" x14ac:dyDescent="0.25">
      <c r="A12" s="2"/>
      <c r="B12" s="2"/>
      <c r="C12" s="2"/>
      <c r="D12" s="2"/>
      <c r="E12" s="10" t="s">
        <v>14</v>
      </c>
      <c r="F12" s="10"/>
      <c r="G12" s="3">
        <f>G10+G11</f>
        <v>5000</v>
      </c>
      <c r="H12" s="15">
        <f>G12*4</f>
        <v>20000</v>
      </c>
      <c r="I12" s="1"/>
      <c r="J12" s="1"/>
    </row>
    <row r="13" spans="1:10" ht="3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2"/>
      <c r="B14" s="10" t="s">
        <v>11</v>
      </c>
      <c r="C14" s="10"/>
      <c r="D14" s="2"/>
      <c r="E14" s="2"/>
      <c r="F14" s="2"/>
      <c r="G14" s="2"/>
      <c r="H14" s="1"/>
      <c r="I14" s="1"/>
      <c r="J14" s="1"/>
    </row>
    <row r="15" spans="1:10" ht="45" x14ac:dyDescent="0.25">
      <c r="A15" s="3"/>
      <c r="B15" s="3" t="s">
        <v>10</v>
      </c>
      <c r="C15" s="3" t="s">
        <v>9</v>
      </c>
      <c r="D15" s="3" t="s">
        <v>0</v>
      </c>
      <c r="E15" s="3" t="s">
        <v>1</v>
      </c>
      <c r="F15" s="3" t="s">
        <v>15</v>
      </c>
      <c r="G15" s="3" t="s">
        <v>2</v>
      </c>
    </row>
    <row r="16" spans="1:10" x14ac:dyDescent="0.25">
      <c r="A16" s="3" t="s">
        <v>3</v>
      </c>
      <c r="B16" s="4">
        <v>1</v>
      </c>
      <c r="C16" s="3">
        <v>1000</v>
      </c>
      <c r="D16" s="3">
        <v>240</v>
      </c>
      <c r="E16" s="3">
        <f>C16/D16</f>
        <v>4.166666666666667</v>
      </c>
      <c r="F16" s="3">
        <v>5000</v>
      </c>
      <c r="G16" s="3">
        <f>F16/E16</f>
        <v>1200</v>
      </c>
      <c r="I16" s="1">
        <f>D16*5/6</f>
        <v>200</v>
      </c>
    </row>
    <row r="17" spans="1:9" ht="30" x14ac:dyDescent="0.25">
      <c r="A17" s="3"/>
      <c r="B17" s="3"/>
      <c r="C17" s="3" t="s">
        <v>6</v>
      </c>
      <c r="D17" s="3" t="s">
        <v>7</v>
      </c>
      <c r="E17" s="3" t="s">
        <v>8</v>
      </c>
      <c r="F17" s="3" t="s">
        <v>15</v>
      </c>
      <c r="G17" s="3" t="s">
        <v>2</v>
      </c>
      <c r="I17" s="1"/>
    </row>
    <row r="18" spans="1:9" x14ac:dyDescent="0.25">
      <c r="A18" s="3"/>
      <c r="B18" s="3" t="s">
        <v>4</v>
      </c>
      <c r="C18" s="3">
        <v>500</v>
      </c>
      <c r="D18" s="3">
        <v>2.7</v>
      </c>
      <c r="E18" s="3">
        <f>C18/D18</f>
        <v>185.18518518518516</v>
      </c>
      <c r="F18" s="3">
        <v>5000</v>
      </c>
      <c r="G18" s="6">
        <f>F18/E18</f>
        <v>27.000000000000004</v>
      </c>
      <c r="I18" s="1">
        <f t="shared" ref="I18:I20" si="0">D18*5/6</f>
        <v>2.25</v>
      </c>
    </row>
    <row r="19" spans="1:9" x14ac:dyDescent="0.25">
      <c r="A19" s="3"/>
      <c r="B19" s="3" t="s">
        <v>5</v>
      </c>
      <c r="C19" s="3">
        <v>100</v>
      </c>
      <c r="D19" s="3">
        <v>74</v>
      </c>
      <c r="E19" s="3">
        <f>C19/D19</f>
        <v>1.3513513513513513</v>
      </c>
      <c r="F19" s="5">
        <v>5000</v>
      </c>
      <c r="G19" s="7">
        <f>F19/E19</f>
        <v>3700</v>
      </c>
      <c r="I19" s="1">
        <f t="shared" si="0"/>
        <v>61.666666666666664</v>
      </c>
    </row>
    <row r="20" spans="1:9" x14ac:dyDescent="0.25">
      <c r="A20" s="3"/>
      <c r="B20" s="3" t="s">
        <v>16</v>
      </c>
      <c r="C20" s="3">
        <v>70</v>
      </c>
      <c r="D20" s="3">
        <v>1</v>
      </c>
      <c r="E20" s="3">
        <f>C20/D20</f>
        <v>70</v>
      </c>
      <c r="F20" s="5">
        <v>5000</v>
      </c>
      <c r="G20" s="7">
        <f>F20/E20</f>
        <v>71.428571428571431</v>
      </c>
      <c r="I20" s="1">
        <f t="shared" si="0"/>
        <v>0.83333333333333337</v>
      </c>
    </row>
    <row r="21" spans="1:9" x14ac:dyDescent="0.25">
      <c r="A21" s="2"/>
      <c r="B21" s="2"/>
      <c r="C21" s="2"/>
      <c r="D21" s="2"/>
      <c r="E21" s="10" t="s">
        <v>13</v>
      </c>
      <c r="F21" s="10"/>
      <c r="G21" s="6">
        <f>SUM(G16:G20)</f>
        <v>4998.4285714285716</v>
      </c>
    </row>
    <row r="22" spans="1:9" x14ac:dyDescent="0.25">
      <c r="A22" s="2"/>
      <c r="B22" s="2"/>
      <c r="C22" s="2"/>
      <c r="D22" s="2"/>
      <c r="E22" s="9" t="s">
        <v>12</v>
      </c>
      <c r="F22" s="9"/>
      <c r="G22" s="8">
        <f>5000-G21</f>
        <v>1.5714285714284415</v>
      </c>
    </row>
    <row r="23" spans="1:9" x14ac:dyDescent="0.25">
      <c r="A23" s="2"/>
      <c r="B23" s="2"/>
      <c r="C23" s="2"/>
      <c r="D23" s="2"/>
      <c r="E23" s="10" t="s">
        <v>14</v>
      </c>
      <c r="F23" s="10"/>
      <c r="G23" s="6">
        <f>G21+G22</f>
        <v>5000</v>
      </c>
    </row>
    <row r="25" spans="1:9" x14ac:dyDescent="0.25">
      <c r="A25" s="2"/>
      <c r="B25" s="10" t="s">
        <v>11</v>
      </c>
      <c r="C25" s="10"/>
      <c r="D25" s="2"/>
      <c r="E25" s="2"/>
      <c r="F25" s="2"/>
      <c r="G25" s="2"/>
    </row>
    <row r="26" spans="1:9" ht="45" x14ac:dyDescent="0.25">
      <c r="A26" s="3"/>
      <c r="B26" s="3" t="s">
        <v>10</v>
      </c>
      <c r="C26" s="3" t="s">
        <v>9</v>
      </c>
      <c r="D26" s="3" t="s">
        <v>0</v>
      </c>
      <c r="E26" s="3" t="s">
        <v>1</v>
      </c>
      <c r="F26" s="3" t="s">
        <v>15</v>
      </c>
      <c r="G26" s="3" t="s">
        <v>2</v>
      </c>
    </row>
    <row r="27" spans="1:9" x14ac:dyDescent="0.25">
      <c r="A27" s="3" t="s">
        <v>3</v>
      </c>
      <c r="B27" s="4">
        <v>1</v>
      </c>
      <c r="C27" s="3">
        <v>1000</v>
      </c>
      <c r="D27" s="3">
        <v>240</v>
      </c>
      <c r="E27" s="3">
        <f>C27/D27</f>
        <v>4.166666666666667</v>
      </c>
      <c r="F27" s="3">
        <v>5000</v>
      </c>
      <c r="G27" s="3">
        <f>F27/E27</f>
        <v>1200</v>
      </c>
    </row>
    <row r="28" spans="1:9" ht="30" x14ac:dyDescent="0.25">
      <c r="A28" s="3"/>
      <c r="B28" s="3"/>
      <c r="C28" s="3" t="s">
        <v>6</v>
      </c>
      <c r="D28" s="3" t="s">
        <v>7</v>
      </c>
      <c r="E28" s="3" t="s">
        <v>8</v>
      </c>
      <c r="F28" s="3" t="s">
        <v>15</v>
      </c>
      <c r="G28" s="3" t="s">
        <v>2</v>
      </c>
    </row>
    <row r="29" spans="1:9" x14ac:dyDescent="0.25">
      <c r="A29" s="3"/>
      <c r="B29" s="3" t="s">
        <v>4</v>
      </c>
      <c r="C29" s="3">
        <v>500</v>
      </c>
      <c r="D29" s="3">
        <v>2.7</v>
      </c>
      <c r="E29" s="3">
        <f>C29/D29</f>
        <v>185.18518518518516</v>
      </c>
      <c r="F29" s="3">
        <v>5000</v>
      </c>
      <c r="G29" s="3">
        <f>F29/E29</f>
        <v>27.000000000000004</v>
      </c>
    </row>
    <row r="30" spans="1:9" x14ac:dyDescent="0.25">
      <c r="A30" s="3"/>
      <c r="B30" s="3" t="s">
        <v>5</v>
      </c>
      <c r="C30" s="3">
        <v>100</v>
      </c>
      <c r="D30" s="3">
        <v>74</v>
      </c>
      <c r="E30" s="3">
        <f>C30/D30</f>
        <v>1.3513513513513513</v>
      </c>
      <c r="F30" s="5">
        <v>5000</v>
      </c>
      <c r="G30" s="5">
        <f>F30/E30</f>
        <v>3700</v>
      </c>
    </row>
    <row r="31" spans="1:9" x14ac:dyDescent="0.25">
      <c r="A31" s="3"/>
      <c r="B31" s="3" t="s">
        <v>17</v>
      </c>
      <c r="C31" s="3">
        <v>6000</v>
      </c>
      <c r="D31" s="3">
        <v>500</v>
      </c>
      <c r="E31" s="3">
        <f>C31/D31</f>
        <v>12</v>
      </c>
      <c r="F31" s="5">
        <v>5000</v>
      </c>
      <c r="G31" s="5">
        <f>F31/E31</f>
        <v>416.66666666666669</v>
      </c>
    </row>
    <row r="32" spans="1:9" x14ac:dyDescent="0.25">
      <c r="A32" s="2"/>
      <c r="B32" s="2"/>
      <c r="C32" s="2"/>
      <c r="D32" s="2"/>
      <c r="E32" s="10" t="s">
        <v>13</v>
      </c>
      <c r="F32" s="10"/>
      <c r="G32" s="3">
        <f>SUM(G27:G31)</f>
        <v>5343.666666666667</v>
      </c>
    </row>
    <row r="33" spans="1:7" x14ac:dyDescent="0.25">
      <c r="A33" s="2"/>
      <c r="B33" s="2"/>
      <c r="C33" s="2"/>
      <c r="D33" s="2"/>
      <c r="E33" s="9" t="s">
        <v>12</v>
      </c>
      <c r="F33" s="9"/>
      <c r="G33" s="4">
        <f>5000-G32</f>
        <v>-343.66666666666697</v>
      </c>
    </row>
    <row r="34" spans="1:7" x14ac:dyDescent="0.25">
      <c r="A34" s="2"/>
      <c r="B34" s="2"/>
      <c r="C34" s="2"/>
      <c r="D34" s="2"/>
      <c r="E34" s="10" t="s">
        <v>14</v>
      </c>
      <c r="F34" s="10"/>
      <c r="G34" s="3">
        <f>G32+G33</f>
        <v>5000</v>
      </c>
    </row>
    <row r="44" spans="1:7" ht="14.45" customHeight="1" x14ac:dyDescent="0.25"/>
    <row r="45" spans="1:7" ht="14.45" customHeight="1" x14ac:dyDescent="0.25"/>
  </sheetData>
  <mergeCells count="12">
    <mergeCell ref="B25:C25"/>
    <mergeCell ref="E32:F32"/>
    <mergeCell ref="B4:C4"/>
    <mergeCell ref="E11:F11"/>
    <mergeCell ref="E10:F10"/>
    <mergeCell ref="E12:F12"/>
    <mergeCell ref="B14:C14"/>
    <mergeCell ref="E33:F33"/>
    <mergeCell ref="E34:F34"/>
    <mergeCell ref="E21:F21"/>
    <mergeCell ref="E22:F22"/>
    <mergeCell ref="E23:F2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2022-04-28T03:21:33Z</dcterms:modified>
</cp:coreProperties>
</file>